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1" i="3" l="1"/>
  <c r="N21" i="3"/>
  <c r="M21" i="3"/>
  <c r="L21" i="3"/>
  <c r="K21" i="3" l="1"/>
  <c r="AS18" i="3"/>
  <c r="AQ18" i="3"/>
  <c r="AP18" i="3"/>
  <c r="AO18" i="3"/>
  <c r="AN18" i="3"/>
  <c r="AM18" i="3"/>
  <c r="AG18" i="3"/>
  <c r="K23" i="3" s="1"/>
  <c r="AE18" i="3"/>
  <c r="I23" i="3" s="1"/>
  <c r="AD18" i="3"/>
  <c r="H23" i="3" s="1"/>
  <c r="AC18" i="3"/>
  <c r="G23" i="3" s="1"/>
  <c r="AB18" i="3"/>
  <c r="F23" i="3" s="1"/>
  <c r="AA18" i="3"/>
  <c r="E23" i="3" s="1"/>
  <c r="W18" i="3"/>
  <c r="U18" i="3"/>
  <c r="T18" i="3"/>
  <c r="S18" i="3"/>
  <c r="R18" i="3"/>
  <c r="Q18" i="3"/>
  <c r="K18" i="3"/>
  <c r="K22" i="3" s="1"/>
  <c r="I18" i="3"/>
  <c r="I22" i="3" s="1"/>
  <c r="H18" i="3"/>
  <c r="H22" i="3" s="1"/>
  <c r="G18" i="3"/>
  <c r="G22" i="3" s="1"/>
  <c r="G24" i="3" s="1"/>
  <c r="F18" i="3"/>
  <c r="F22" i="3" s="1"/>
  <c r="E18" i="3"/>
  <c r="E22" i="3" s="1"/>
  <c r="E24" i="3" s="1"/>
  <c r="O22" i="3" l="1"/>
  <c r="F24" i="3"/>
  <c r="N22" i="3"/>
  <c r="L22" i="3"/>
  <c r="H24" i="3"/>
  <c r="M22" i="3"/>
  <c r="V18" i="3"/>
  <c r="AR18" i="3"/>
  <c r="J18" i="3"/>
  <c r="K24" i="3"/>
  <c r="I24" i="3"/>
  <c r="J22" i="3"/>
  <c r="J23" i="3"/>
  <c r="O23" i="3"/>
  <c r="N24" i="3"/>
  <c r="L24" i="3"/>
  <c r="M24" i="3"/>
  <c r="N23" i="3"/>
  <c r="L23" i="3"/>
  <c r="M23" i="3"/>
  <c r="AF18" i="3"/>
  <c r="O24" i="3" l="1"/>
  <c r="J24" i="3"/>
  <c r="AC19" i="2" l="1"/>
  <c r="V19" i="2"/>
  <c r="AI19" i="2" l="1"/>
  <c r="AH19" i="2"/>
  <c r="AG19" i="2"/>
  <c r="AF19" i="2"/>
  <c r="AE19" i="2"/>
  <c r="AD19" i="2"/>
  <c r="AA19" i="2"/>
  <c r="I25" i="2" s="1"/>
  <c r="Z19" i="2"/>
  <c r="H25" i="2" s="1"/>
  <c r="Y19" i="2"/>
  <c r="G25" i="2" s="1"/>
  <c r="G26" i="2" s="1"/>
  <c r="X19" i="2"/>
  <c r="F25" i="2" s="1"/>
  <c r="F26" i="2" s="1"/>
  <c r="W19" i="2"/>
  <c r="E25" i="2" s="1"/>
  <c r="E26" i="2" s="1"/>
  <c r="T19" i="2"/>
  <c r="S19" i="2"/>
  <c r="R19" i="2"/>
  <c r="Q19" i="2"/>
  <c r="P19" i="2"/>
  <c r="M19" i="2"/>
  <c r="L19" i="2"/>
  <c r="K19" i="2"/>
  <c r="J19" i="2"/>
  <c r="I19" i="2"/>
  <c r="H19" i="2"/>
  <c r="G19" i="2"/>
  <c r="F19" i="2"/>
  <c r="E19" i="2"/>
  <c r="O19" i="2"/>
  <c r="O26" i="2"/>
  <c r="M25" i="2" l="1"/>
  <c r="N25" i="2"/>
  <c r="K26" i="2"/>
  <c r="H26" i="2"/>
  <c r="L26" i="2" s="1"/>
  <c r="L25" i="2"/>
  <c r="D20" i="2"/>
  <c r="I26" i="2"/>
  <c r="K25" i="2"/>
  <c r="N26" i="2" l="1"/>
  <c r="M26" i="2"/>
</calcChain>
</file>

<file path=xl/sharedStrings.xml><?xml version="1.0" encoding="utf-8"?>
<sst xmlns="http://schemas.openxmlformats.org/spreadsheetml/2006/main" count="215" uniqueCount="83">
  <si>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</si>
  <si>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</si>
  <si>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</si>
  <si>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</si>
  <si>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</si>
  <si>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</si>
  <si>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</si>
  <si>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</si>
  <si>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</si>
  <si>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</si>
  <si>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</si>
  <si>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</si>
  <si>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</si>
  <si>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</si>
  <si>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</si>
  <si>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</si>
  <si>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</si>
  <si>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</si>
  <si>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</si>
  <si>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</si>
  <si>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</si>
  <si>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</si>
  <si>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</si>
  <si>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</si>
  <si>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</si>
  <si>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</si>
  <si>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</si>
  <si>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suomensarja</t>
  </si>
  <si>
    <t>Seurat</t>
  </si>
  <si>
    <t>YKKÖSPESIS</t>
  </si>
  <si>
    <t>KaMa = Kankaanpään Maila  (1958)</t>
  </si>
  <si>
    <t>3.</t>
  </si>
  <si>
    <t>KaMa</t>
  </si>
  <si>
    <t>Atte Hakala</t>
  </si>
  <si>
    <t>KaMa  2</t>
  </si>
  <si>
    <t>10.</t>
  </si>
  <si>
    <t>6.</t>
  </si>
  <si>
    <t>2.</t>
  </si>
  <si>
    <t>5.</t>
  </si>
  <si>
    <t>8.</t>
  </si>
  <si>
    <t>Manse PP</t>
  </si>
  <si>
    <t>Manse PP = Manse PP, Tampere  (2005)</t>
  </si>
  <si>
    <t>22.12.1989   Ikaalinen</t>
  </si>
  <si>
    <t>SUPERPESIS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</si>
  <si>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</si>
  <si>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</si>
  <si>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</si>
  <si>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</si>
  <si>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</si>
  <si>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</si>
  <si>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</si>
  <si>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>30.08. 2015  KaMa - Manse PP  2-0  (3-1, 4-1)</t>
  </si>
  <si>
    <t xml:space="preserve">  25 v   8 kk   8 pv</t>
  </si>
  <si>
    <t>05.09. 2015  KaMa - Manse PP  2-1  (3-1, 2-3, 1-0)</t>
  </si>
  <si>
    <t>3.  ottelu</t>
  </si>
  <si>
    <t xml:space="preserve">  25 v   8 kk 14 pv</t>
  </si>
  <si>
    <t>Manse PP*</t>
  </si>
  <si>
    <t>Manse PP* = Manse PP Edustus  (2015)</t>
  </si>
  <si>
    <t>4.</t>
  </si>
  <si>
    <t>12.</t>
  </si>
  <si>
    <t>Lohi</t>
  </si>
  <si>
    <t>Lohi = Jyväskylän Lohi  (1924)</t>
  </si>
  <si>
    <t>hSM</t>
  </si>
  <si>
    <t>Mitalit</t>
  </si>
  <si>
    <t xml:space="preserve"> Arvo-ottelut</t>
  </si>
  <si>
    <t xml:space="preserve">Lyöty </t>
  </si>
  <si>
    <t xml:space="preserve">Tuotu </t>
  </si>
  <si>
    <t>L+T</t>
  </si>
  <si>
    <t>SUOMENSARJA</t>
  </si>
  <si>
    <t>KAIKKI OTTELUT</t>
  </si>
  <si>
    <t>YHTEENSÄ</t>
  </si>
  <si>
    <t>Tarmo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</si>
  <si>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</si>
  <si>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</si>
  <si>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</si>
  <si>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</si>
  <si>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</si>
  <si>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</si>
  <si>
    <t>Tarmo = Ikaalisten Tarmo  (1908),  kasvattajaseura</t>
  </si>
  <si>
    <t>1.</t>
  </si>
  <si>
    <t>LP</t>
  </si>
  <si>
    <t>LP Juniorit = Loimaan Palloilijat Junioripesis  (2003)</t>
  </si>
  <si>
    <t>LP = LP Juniorit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</si>
</sst>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6" borderId="4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4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3" xfId="0" applyFont="1" applyFill="1" applyBorder="1" applyAlignment="1">
      <alignment horizontal="center"/>
    </xf>
    <xf numFmtId="0" fontId="3" fillId="3" borderId="9" xfId="0" applyFont="1" applyFill="1" applyBorder="1"/>
    <xf numFmtId="0" fontId="3" fillId="8" borderId="4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3" borderId="3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5" fillId="0" borderId="0" xfId="0" applyFont="1" applyFill="1"/>
    <xf numFmtId="0" fontId="3" fillId="8" borderId="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3" fillId="2" borderId="11" xfId="0" applyFont="1" applyFill="1" applyBorder="1"/>
    <xf numFmtId="0" fontId="2" fillId="3" borderId="2" xfId="0" applyFont="1" applyFill="1" applyBorder="1"/>
    <xf numFmtId="0" fontId="3" fillId="7" borderId="12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3" fillId="7" borderId="13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2" fontId="3" fillId="6" borderId="1" xfId="0" applyNumberFormat="1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7" borderId="6" xfId="0" applyFont="1" applyFill="1" applyBorder="1"/>
    <xf numFmtId="0" fontId="2" fillId="7" borderId="7" xfId="0" applyFont="1" applyFill="1" applyBorder="1"/>
    <xf numFmtId="0" fontId="3" fillId="7" borderId="7" xfId="0" applyFont="1" applyFill="1" applyBorder="1"/>
    <xf numFmtId="0" fontId="3" fillId="7" borderId="7" xfId="0" applyFont="1" applyFill="1" applyBorder="1" applyAlignment="1">
      <alignment horizontal="right"/>
    </xf>
    <xf numFmtId="0" fontId="3" fillId="8" borderId="4" xfId="0" applyFont="1" applyFill="1" applyBorder="1"/>
    <xf numFmtId="165" fontId="3" fillId="6" borderId="3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" fontId="3" fillId="8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14" xfId="0" applyFont="1" applyFill="1" applyBorder="1"/>
    <xf numFmtId="0" fontId="3" fillId="7" borderId="5" xfId="0" applyFont="1" applyFill="1" applyBorder="1"/>
    <xf numFmtId="0" fontId="3" fillId="7" borderId="8" xfId="0" applyFont="1" applyFill="1" applyBorder="1"/>
    <xf numFmtId="0" fontId="3" fillId="7" borderId="11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3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8" borderId="15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11" xfId="0" applyFont="1" applyFill="1" applyBorder="1"/>
    <xf numFmtId="0" fontId="3" fillId="4" borderId="14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165" fontId="3" fillId="3" borderId="3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/>
    <xf numFmtId="0" fontId="3" fillId="5" borderId="4" xfId="0" applyFont="1" applyFill="1" applyBorder="1" applyAlignment="1">
      <alignment horizontal="left"/>
    </xf>
    <xf numFmtId="165" fontId="3" fillId="3" borderId="3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" fontId="3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2"/>
  <sheetViews>
    <sheetView tabSelected="1" zoomScale="97" zoomScaleNormal="97" workbookViewId="0"/>
  </sheetViews>
  <sheetFormatPr defaultRowHeight="15" x14ac:dyDescent="0.25"/>
  <cols>
    <col min="1" max="1" width="0.7109375" style="54" customWidth="1"/>
    <col min="2" max="2" width="6.7109375" style="56" customWidth="1"/>
    <col min="3" max="3" width="6.7109375" style="55" customWidth="1"/>
    <col min="4" max="4" width="12.5703125" style="56" customWidth="1"/>
    <col min="5" max="12" width="5.7109375" style="55" customWidth="1"/>
    <col min="13" max="13" width="6" style="55" customWidth="1"/>
    <col min="14" max="14" width="8.85546875" style="55" customWidth="1"/>
    <col min="15" max="15" width="0.7109375" style="29" customWidth="1"/>
    <col min="16" max="20" width="5.7109375" style="55" customWidth="1"/>
    <col min="21" max="21" width="8.7109375" style="55" customWidth="1"/>
    <col min="22" max="22" width="0.7109375" style="29" customWidth="1"/>
    <col min="23" max="27" width="5.7109375" style="55" customWidth="1"/>
    <col min="28" max="28" width="8.7109375" style="55" customWidth="1"/>
    <col min="29" max="29" width="0.7109375" style="29" customWidth="1"/>
    <col min="30" max="35" width="5.7109375" style="55" customWidth="1"/>
    <col min="36" max="36" width="31.140625" style="5" customWidth="1"/>
    <col min="37" max="16384" width="9.140625" style="54"/>
  </cols>
  <sheetData>
    <row r="1" spans="1:36" s="3" customFormat="1" ht="15" customHeight="1" x14ac:dyDescent="0.25">
      <c r="A1" s="5"/>
      <c r="B1" s="58" t="s">
        <v>33</v>
      </c>
      <c r="C1" s="6"/>
      <c r="D1" s="7"/>
      <c r="E1" s="8" t="s">
        <v>42</v>
      </c>
      <c r="F1" s="9"/>
      <c r="G1" s="9"/>
      <c r="H1" s="9"/>
      <c r="I1" s="9"/>
      <c r="J1" s="9"/>
      <c r="K1" s="6"/>
      <c r="L1" s="9"/>
      <c r="M1" s="6"/>
      <c r="N1" s="6"/>
      <c r="O1" s="10"/>
      <c r="P1" s="9"/>
      <c r="Q1" s="6"/>
      <c r="R1" s="6"/>
      <c r="S1" s="6"/>
      <c r="T1" s="6"/>
      <c r="U1" s="6"/>
      <c r="V1" s="10"/>
      <c r="W1" s="6"/>
      <c r="X1" s="6"/>
      <c r="Y1" s="6"/>
      <c r="Z1" s="6"/>
      <c r="AA1" s="6"/>
      <c r="AB1" s="6"/>
      <c r="AC1" s="10"/>
      <c r="AD1" s="6"/>
      <c r="AE1" s="6"/>
      <c r="AF1" s="6"/>
      <c r="AG1" s="6"/>
      <c r="AH1" s="6"/>
      <c r="AI1" s="6"/>
      <c r="AJ1" s="1"/>
    </row>
    <row r="2" spans="1:36" s="73" customFormat="1" ht="15" customHeight="1" x14ac:dyDescent="0.2">
      <c r="A2" s="11"/>
      <c r="B2" s="71" t="s">
        <v>43</v>
      </c>
      <c r="C2" s="72"/>
      <c r="D2" s="12"/>
      <c r="E2" s="13" t="s">
        <v>8</v>
      </c>
      <c r="F2" s="14"/>
      <c r="G2" s="14"/>
      <c r="H2" s="14"/>
      <c r="I2" s="21" t="s">
        <v>9</v>
      </c>
      <c r="J2" s="17"/>
      <c r="K2" s="14"/>
      <c r="L2" s="14"/>
      <c r="M2" s="14"/>
      <c r="N2" s="15"/>
      <c r="O2" s="19"/>
      <c r="P2" s="20" t="s">
        <v>10</v>
      </c>
      <c r="Q2" s="14"/>
      <c r="R2" s="14"/>
      <c r="S2" s="14"/>
      <c r="T2" s="20"/>
      <c r="U2" s="21"/>
      <c r="V2" s="75"/>
      <c r="W2" s="22" t="s">
        <v>11</v>
      </c>
      <c r="X2" s="14"/>
      <c r="Y2" s="14"/>
      <c r="Z2" s="14"/>
      <c r="AA2" s="14"/>
      <c r="AB2" s="15"/>
      <c r="AC2" s="75"/>
      <c r="AD2" s="22" t="s">
        <v>64</v>
      </c>
      <c r="AE2" s="14"/>
      <c r="AF2" s="14"/>
      <c r="AG2" s="20"/>
      <c r="AH2" s="14" t="s">
        <v>63</v>
      </c>
      <c r="AI2" s="15"/>
      <c r="AJ2" s="11"/>
    </row>
    <row r="3" spans="1:36" s="73" customFormat="1" ht="15" customHeight="1" x14ac:dyDescent="0.2">
      <c r="A3" s="11"/>
      <c r="B3" s="18" t="s">
        <v>0</v>
      </c>
      <c r="C3" s="18" t="s">
        <v>3</v>
      </c>
      <c r="D3" s="13" t="s">
        <v>1</v>
      </c>
      <c r="E3" s="18" t="s">
        <v>2</v>
      </c>
      <c r="F3" s="18" t="s">
        <v>7</v>
      </c>
      <c r="G3" s="15" t="s">
        <v>4</v>
      </c>
      <c r="H3" s="18" t="s">
        <v>5</v>
      </c>
      <c r="I3" s="18" t="s">
        <v>12</v>
      </c>
      <c r="J3" s="18" t="s">
        <v>13</v>
      </c>
      <c r="K3" s="18" t="s">
        <v>14</v>
      </c>
      <c r="L3" s="18" t="s">
        <v>15</v>
      </c>
      <c r="M3" s="18" t="s">
        <v>16</v>
      </c>
      <c r="N3" s="18" t="s">
        <v>17</v>
      </c>
      <c r="O3" s="23"/>
      <c r="P3" s="18" t="s">
        <v>2</v>
      </c>
      <c r="Q3" s="18" t="s">
        <v>7</v>
      </c>
      <c r="R3" s="15" t="s">
        <v>4</v>
      </c>
      <c r="S3" s="18" t="s">
        <v>5</v>
      </c>
      <c r="T3" s="18" t="s">
        <v>12</v>
      </c>
      <c r="U3" s="18" t="s">
        <v>17</v>
      </c>
      <c r="V3" s="23"/>
      <c r="W3" s="18" t="s">
        <v>2</v>
      </c>
      <c r="X3" s="18" t="s">
        <v>7</v>
      </c>
      <c r="Y3" s="15" t="s">
        <v>4</v>
      </c>
      <c r="Z3" s="18" t="s">
        <v>5</v>
      </c>
      <c r="AA3" s="18" t="s">
        <v>12</v>
      </c>
      <c r="AB3" s="18" t="s">
        <v>17</v>
      </c>
      <c r="AC3" s="23"/>
      <c r="AD3" s="18" t="s">
        <v>18</v>
      </c>
      <c r="AE3" s="18" t="s">
        <v>19</v>
      </c>
      <c r="AF3" s="15" t="s">
        <v>62</v>
      </c>
      <c r="AG3" s="15" t="s">
        <v>24</v>
      </c>
      <c r="AH3" s="17" t="s">
        <v>25</v>
      </c>
      <c r="AI3" s="18" t="s">
        <v>26</v>
      </c>
      <c r="AJ3" s="11"/>
    </row>
    <row r="4" spans="1:36" s="4" customFormat="1" ht="15" customHeight="1" x14ac:dyDescent="0.25">
      <c r="A4" s="11"/>
      <c r="B4" s="24">
        <v>2006</v>
      </c>
      <c r="C4" s="25" t="s">
        <v>35</v>
      </c>
      <c r="D4" s="26" t="s">
        <v>71</v>
      </c>
      <c r="E4" s="27"/>
      <c r="F4" s="28" t="s">
        <v>27</v>
      </c>
      <c r="G4" s="25"/>
      <c r="H4" s="57"/>
      <c r="I4" s="26"/>
      <c r="J4" s="26"/>
      <c r="K4" s="26"/>
      <c r="L4" s="26"/>
      <c r="M4" s="24"/>
      <c r="N4" s="24"/>
      <c r="O4" s="29"/>
      <c r="P4" s="30"/>
      <c r="Q4" s="30"/>
      <c r="R4" s="30"/>
      <c r="S4" s="30"/>
      <c r="T4" s="30"/>
      <c r="U4" s="30"/>
      <c r="V4" s="29"/>
      <c r="W4" s="31"/>
      <c r="X4" s="31"/>
      <c r="Y4" s="31"/>
      <c r="Z4" s="31"/>
      <c r="AA4" s="31"/>
      <c r="AB4" s="31"/>
      <c r="AC4" s="29"/>
      <c r="AD4" s="30"/>
      <c r="AE4" s="30"/>
      <c r="AF4" s="30"/>
      <c r="AG4" s="30"/>
      <c r="AH4" s="30"/>
      <c r="AI4" s="30"/>
      <c r="AJ4" s="2"/>
    </row>
    <row r="5" spans="1:36" s="4" customFormat="1" ht="15" customHeight="1" x14ac:dyDescent="0.25">
      <c r="A5" s="11"/>
      <c r="B5" s="24">
        <v>2007</v>
      </c>
      <c r="C5" s="66" t="s">
        <v>38</v>
      </c>
      <c r="D5" s="26" t="s">
        <v>34</v>
      </c>
      <c r="E5" s="27"/>
      <c r="F5" s="28" t="s">
        <v>27</v>
      </c>
      <c r="G5" s="66"/>
      <c r="H5" s="57"/>
      <c r="I5" s="26"/>
      <c r="J5" s="26"/>
      <c r="K5" s="26"/>
      <c r="L5" s="26"/>
      <c r="M5" s="25"/>
      <c r="N5" s="24"/>
      <c r="O5" s="29"/>
      <c r="P5" s="30"/>
      <c r="Q5" s="30"/>
      <c r="R5" s="30"/>
      <c r="S5" s="30"/>
      <c r="T5" s="30"/>
      <c r="U5" s="62"/>
      <c r="V5" s="29"/>
      <c r="W5" s="31"/>
      <c r="X5" s="31"/>
      <c r="Y5" s="51"/>
      <c r="Z5" s="31"/>
      <c r="AA5" s="31"/>
      <c r="AB5" s="51"/>
      <c r="AC5" s="29"/>
      <c r="AD5" s="30"/>
      <c r="AE5" s="62"/>
      <c r="AF5" s="62"/>
      <c r="AG5" s="62"/>
      <c r="AH5" s="32"/>
      <c r="AI5" s="30"/>
      <c r="AJ5" s="2"/>
    </row>
    <row r="6" spans="1:36" s="4" customFormat="1" ht="15" customHeight="1" x14ac:dyDescent="0.25">
      <c r="A6" s="11"/>
      <c r="B6" s="24">
        <v>2008</v>
      </c>
      <c r="C6" s="66" t="s">
        <v>39</v>
      </c>
      <c r="D6" s="26" t="s">
        <v>34</v>
      </c>
      <c r="E6" s="27"/>
      <c r="F6" s="28" t="s">
        <v>27</v>
      </c>
      <c r="G6" s="66"/>
      <c r="H6" s="57"/>
      <c r="I6" s="26"/>
      <c r="J6" s="26"/>
      <c r="K6" s="26"/>
      <c r="L6" s="26"/>
      <c r="M6" s="25"/>
      <c r="N6" s="24"/>
      <c r="O6" s="29"/>
      <c r="P6" s="30"/>
      <c r="Q6" s="30"/>
      <c r="R6" s="30"/>
      <c r="S6" s="30"/>
      <c r="T6" s="30"/>
      <c r="U6" s="62"/>
      <c r="V6" s="29"/>
      <c r="W6" s="31"/>
      <c r="X6" s="31"/>
      <c r="Y6" s="51"/>
      <c r="Z6" s="31"/>
      <c r="AA6" s="31"/>
      <c r="AB6" s="51"/>
      <c r="AC6" s="29"/>
      <c r="AD6" s="30"/>
      <c r="AE6" s="62"/>
      <c r="AF6" s="62"/>
      <c r="AG6" s="62"/>
      <c r="AH6" s="32"/>
      <c r="AI6" s="30"/>
      <c r="AJ6" s="2"/>
    </row>
    <row r="7" spans="1:36" s="4" customFormat="1" ht="15" customHeight="1" x14ac:dyDescent="0.2">
      <c r="A7" s="11"/>
      <c r="B7" s="60">
        <v>2009</v>
      </c>
      <c r="C7" s="64" t="s">
        <v>31</v>
      </c>
      <c r="D7" s="61" t="s">
        <v>32</v>
      </c>
      <c r="E7" s="60"/>
      <c r="F7" s="74" t="s">
        <v>44</v>
      </c>
      <c r="G7" s="65"/>
      <c r="H7" s="64"/>
      <c r="I7" s="60"/>
      <c r="J7" s="60"/>
      <c r="K7" s="60"/>
      <c r="L7" s="60"/>
      <c r="M7" s="65"/>
      <c r="N7" s="63"/>
      <c r="O7" s="23">
        <v>81</v>
      </c>
      <c r="P7" s="30"/>
      <c r="Q7" s="30"/>
      <c r="R7" s="30"/>
      <c r="S7" s="30"/>
      <c r="T7" s="30"/>
      <c r="U7" s="62"/>
      <c r="V7" s="23">
        <v>81</v>
      </c>
      <c r="W7" s="31"/>
      <c r="X7" s="31"/>
      <c r="Y7" s="51"/>
      <c r="Z7" s="31"/>
      <c r="AA7" s="31"/>
      <c r="AB7" s="51"/>
      <c r="AC7" s="23">
        <v>81</v>
      </c>
      <c r="AD7" s="30"/>
      <c r="AE7" s="62"/>
      <c r="AF7" s="62"/>
      <c r="AG7" s="62"/>
      <c r="AH7" s="32"/>
      <c r="AI7" s="30"/>
      <c r="AJ7" s="2"/>
    </row>
    <row r="8" spans="1:36" s="4" customFormat="1" ht="15" customHeight="1" x14ac:dyDescent="0.25">
      <c r="A8" s="11"/>
      <c r="B8" s="24">
        <v>2010</v>
      </c>
      <c r="C8" s="25" t="s">
        <v>36</v>
      </c>
      <c r="D8" s="26" t="s">
        <v>71</v>
      </c>
      <c r="E8" s="27"/>
      <c r="F8" s="28" t="s">
        <v>27</v>
      </c>
      <c r="G8" s="25"/>
      <c r="H8" s="57"/>
      <c r="I8" s="26"/>
      <c r="J8" s="26"/>
      <c r="K8" s="26"/>
      <c r="L8" s="26"/>
      <c r="M8" s="24"/>
      <c r="N8" s="24"/>
      <c r="O8" s="29"/>
      <c r="P8" s="30"/>
      <c r="Q8" s="62"/>
      <c r="R8" s="30"/>
      <c r="S8" s="30"/>
      <c r="T8" s="30"/>
      <c r="U8" s="30"/>
      <c r="V8" s="29"/>
      <c r="W8" s="31"/>
      <c r="X8" s="31"/>
      <c r="Y8" s="31"/>
      <c r="Z8" s="31"/>
      <c r="AA8" s="31"/>
      <c r="AB8" s="31"/>
      <c r="AC8" s="29"/>
      <c r="AD8" s="30"/>
      <c r="AE8" s="30"/>
      <c r="AF8" s="30"/>
      <c r="AG8" s="30"/>
      <c r="AH8" s="30"/>
      <c r="AI8" s="30"/>
      <c r="AJ8" s="2"/>
    </row>
    <row r="9" spans="1:36" s="4" customFormat="1" ht="15" customHeight="1" x14ac:dyDescent="0.25">
      <c r="A9" s="11"/>
      <c r="B9" s="24">
        <v>2011</v>
      </c>
      <c r="C9" s="25" t="s">
        <v>37</v>
      </c>
      <c r="D9" s="26" t="s">
        <v>71</v>
      </c>
      <c r="E9" s="27"/>
      <c r="F9" s="28" t="s">
        <v>27</v>
      </c>
      <c r="G9" s="25"/>
      <c r="H9" s="57"/>
      <c r="I9" s="26"/>
      <c r="J9" s="26"/>
      <c r="K9" s="26"/>
      <c r="L9" s="26"/>
      <c r="M9" s="26"/>
      <c r="N9" s="26"/>
      <c r="O9" s="29"/>
      <c r="P9" s="30"/>
      <c r="Q9" s="62"/>
      <c r="R9" s="30"/>
      <c r="S9" s="30"/>
      <c r="T9" s="30"/>
      <c r="U9" s="30"/>
      <c r="V9" s="29"/>
      <c r="W9" s="31"/>
      <c r="X9" s="31"/>
      <c r="Y9" s="31"/>
      <c r="Z9" s="31"/>
      <c r="AA9" s="31"/>
      <c r="AB9" s="31"/>
      <c r="AC9" s="29"/>
      <c r="AD9" s="30"/>
      <c r="AE9" s="30"/>
      <c r="AF9" s="30"/>
      <c r="AG9" s="30"/>
      <c r="AH9" s="30"/>
      <c r="AI9" s="30"/>
      <c r="AJ9" s="2"/>
    </row>
    <row r="10" spans="1:36" s="4" customFormat="1" ht="15" customHeight="1" x14ac:dyDescent="0.25">
      <c r="A10" s="11"/>
      <c r="B10" s="30">
        <v>2012</v>
      </c>
      <c r="C10" s="32"/>
      <c r="D10" s="67"/>
      <c r="E10" s="68"/>
      <c r="F10" s="69"/>
      <c r="G10" s="30"/>
      <c r="H10" s="62"/>
      <c r="I10" s="67"/>
      <c r="J10" s="67"/>
      <c r="K10" s="67"/>
      <c r="L10" s="67"/>
      <c r="M10" s="30"/>
      <c r="N10" s="30"/>
      <c r="O10" s="29"/>
      <c r="P10" s="30"/>
      <c r="Q10" s="62"/>
      <c r="R10" s="30"/>
      <c r="S10" s="30"/>
      <c r="T10" s="30"/>
      <c r="U10" s="30"/>
      <c r="V10" s="29"/>
      <c r="W10" s="31"/>
      <c r="X10" s="31"/>
      <c r="Y10" s="31"/>
      <c r="Z10" s="31"/>
      <c r="AA10" s="31"/>
      <c r="AB10" s="31"/>
      <c r="AC10" s="29"/>
      <c r="AD10" s="30"/>
      <c r="AE10" s="30"/>
      <c r="AF10" s="30"/>
      <c r="AG10" s="30"/>
      <c r="AH10" s="30"/>
      <c r="AI10" s="30"/>
      <c r="AJ10" s="2"/>
    </row>
    <row r="11" spans="1:36" s="4" customFormat="1" ht="15" customHeight="1" x14ac:dyDescent="0.25">
      <c r="A11" s="11"/>
      <c r="B11" s="30">
        <v>2013</v>
      </c>
      <c r="C11" s="32"/>
      <c r="D11" s="67"/>
      <c r="E11" s="68"/>
      <c r="F11" s="69"/>
      <c r="G11" s="30"/>
      <c r="H11" s="62"/>
      <c r="I11" s="67"/>
      <c r="J11" s="67"/>
      <c r="K11" s="67"/>
      <c r="L11" s="67"/>
      <c r="M11" s="30"/>
      <c r="N11" s="30"/>
      <c r="O11" s="29"/>
      <c r="P11" s="30"/>
      <c r="Q11" s="62"/>
      <c r="R11" s="30"/>
      <c r="S11" s="30"/>
      <c r="T11" s="30"/>
      <c r="U11" s="30"/>
      <c r="V11" s="29"/>
      <c r="W11" s="31"/>
      <c r="X11" s="31"/>
      <c r="Y11" s="31"/>
      <c r="Z11" s="31"/>
      <c r="AA11" s="31"/>
      <c r="AB11" s="31"/>
      <c r="AC11" s="29"/>
      <c r="AD11" s="30"/>
      <c r="AE11" s="30"/>
      <c r="AF11" s="30"/>
      <c r="AG11" s="30"/>
      <c r="AH11" s="30"/>
      <c r="AI11" s="30"/>
      <c r="AJ11" s="2"/>
    </row>
    <row r="12" spans="1:36" s="4" customFormat="1" ht="15" customHeight="1" x14ac:dyDescent="0.2">
      <c r="A12" s="11"/>
      <c r="B12" s="60">
        <v>2014</v>
      </c>
      <c r="C12" s="60" t="s">
        <v>39</v>
      </c>
      <c r="D12" s="61" t="s">
        <v>40</v>
      </c>
      <c r="E12" s="60"/>
      <c r="F12" s="74" t="s">
        <v>44</v>
      </c>
      <c r="G12" s="65"/>
      <c r="H12" s="64"/>
      <c r="I12" s="60"/>
      <c r="J12" s="60"/>
      <c r="K12" s="60"/>
      <c r="L12" s="60"/>
      <c r="M12" s="65"/>
      <c r="N12" s="63"/>
      <c r="O12" s="23">
        <v>108</v>
      </c>
      <c r="P12" s="30"/>
      <c r="Q12" s="62"/>
      <c r="R12" s="30"/>
      <c r="S12" s="30"/>
      <c r="T12" s="30"/>
      <c r="U12" s="30"/>
      <c r="V12" s="23">
        <v>108</v>
      </c>
      <c r="W12" s="31"/>
      <c r="X12" s="31"/>
      <c r="Y12" s="31"/>
      <c r="Z12" s="31"/>
      <c r="AA12" s="31"/>
      <c r="AB12" s="31"/>
      <c r="AC12" s="23">
        <v>108</v>
      </c>
      <c r="AD12" s="30"/>
      <c r="AE12" s="30"/>
      <c r="AF12" s="30"/>
      <c r="AG12" s="30"/>
      <c r="AH12" s="30"/>
      <c r="AI12" s="30"/>
      <c r="AJ12" s="2"/>
    </row>
    <row r="13" spans="1:36" s="4" customFormat="1" ht="15" customHeight="1" x14ac:dyDescent="0.2">
      <c r="A13" s="11"/>
      <c r="B13" s="60">
        <v>2015</v>
      </c>
      <c r="C13" s="60" t="s">
        <v>31</v>
      </c>
      <c r="D13" s="61" t="s">
        <v>40</v>
      </c>
      <c r="E13" s="60"/>
      <c r="F13" s="74" t="s">
        <v>44</v>
      </c>
      <c r="G13" s="65"/>
      <c r="H13" s="64"/>
      <c r="I13" s="60"/>
      <c r="J13" s="60"/>
      <c r="K13" s="60"/>
      <c r="L13" s="60"/>
      <c r="M13" s="65"/>
      <c r="N13" s="63"/>
      <c r="O13" s="75">
        <v>93</v>
      </c>
      <c r="P13" s="30"/>
      <c r="Q13" s="62"/>
      <c r="R13" s="30"/>
      <c r="S13" s="30"/>
      <c r="T13" s="30"/>
      <c r="U13" s="30"/>
      <c r="V13" s="75">
        <v>93</v>
      </c>
      <c r="W13" s="31">
        <v>4</v>
      </c>
      <c r="X13" s="31">
        <v>0</v>
      </c>
      <c r="Y13" s="31">
        <v>1</v>
      </c>
      <c r="Z13" s="31">
        <v>0</v>
      </c>
      <c r="AA13" s="31">
        <v>1</v>
      </c>
      <c r="AB13" s="88">
        <v>6.7000000000000004E-2</v>
      </c>
      <c r="AC13" s="75">
        <v>93</v>
      </c>
      <c r="AD13" s="30"/>
      <c r="AE13" s="30"/>
      <c r="AF13" s="30"/>
      <c r="AG13" s="30"/>
      <c r="AH13" s="30"/>
      <c r="AI13" s="30"/>
      <c r="AJ13" s="2"/>
    </row>
    <row r="14" spans="1:36" s="4" customFormat="1" ht="15" customHeight="1" x14ac:dyDescent="0.2">
      <c r="A14" s="11"/>
      <c r="B14" s="60">
        <v>2016</v>
      </c>
      <c r="C14" s="60" t="s">
        <v>31</v>
      </c>
      <c r="D14" s="61" t="s">
        <v>56</v>
      </c>
      <c r="E14" s="61"/>
      <c r="F14" s="74" t="s">
        <v>44</v>
      </c>
      <c r="G14" s="65"/>
      <c r="H14" s="64"/>
      <c r="I14" s="60"/>
      <c r="J14" s="61"/>
      <c r="K14" s="61"/>
      <c r="L14" s="61"/>
      <c r="M14" s="93"/>
      <c r="N14" s="61"/>
      <c r="O14" s="23"/>
      <c r="P14" s="68"/>
      <c r="Q14" s="62"/>
      <c r="R14" s="62"/>
      <c r="S14" s="30"/>
      <c r="T14" s="30"/>
      <c r="U14" s="62"/>
      <c r="V14" s="23"/>
      <c r="W14" s="31">
        <v>5</v>
      </c>
      <c r="X14" s="51">
        <v>0</v>
      </c>
      <c r="Y14" s="51">
        <v>1</v>
      </c>
      <c r="Z14" s="51">
        <v>0</v>
      </c>
      <c r="AA14" s="51">
        <v>5</v>
      </c>
      <c r="AB14" s="94">
        <v>0.33300000000000002</v>
      </c>
      <c r="AC14" s="23"/>
      <c r="AD14" s="30"/>
      <c r="AE14" s="68"/>
      <c r="AF14" s="68"/>
      <c r="AG14" s="62"/>
      <c r="AH14" s="32"/>
      <c r="AI14" s="30"/>
      <c r="AJ14" s="2"/>
    </row>
    <row r="15" spans="1:36" s="73" customFormat="1" ht="15" customHeight="1" x14ac:dyDescent="0.2">
      <c r="A15" s="11"/>
      <c r="B15" s="60">
        <v>2017</v>
      </c>
      <c r="C15" s="96" t="s">
        <v>59</v>
      </c>
      <c r="D15" s="61" t="s">
        <v>60</v>
      </c>
      <c r="E15" s="60"/>
      <c r="F15" s="74" t="s">
        <v>44</v>
      </c>
      <c r="G15" s="65"/>
      <c r="H15" s="64"/>
      <c r="I15" s="60"/>
      <c r="J15" s="60"/>
      <c r="K15" s="60"/>
      <c r="L15" s="60"/>
      <c r="M15" s="65"/>
      <c r="N15" s="63"/>
      <c r="O15" s="75"/>
      <c r="P15" s="30"/>
      <c r="Q15" s="62"/>
      <c r="R15" s="62"/>
      <c r="S15" s="30"/>
      <c r="T15" s="30"/>
      <c r="U15" s="62"/>
      <c r="V15" s="75"/>
      <c r="W15" s="31"/>
      <c r="X15" s="51"/>
      <c r="Y15" s="51"/>
      <c r="Z15" s="51"/>
      <c r="AA15" s="51"/>
      <c r="AB15" s="94"/>
      <c r="AC15" s="75"/>
      <c r="AD15" s="30"/>
      <c r="AE15" s="30"/>
      <c r="AF15" s="30"/>
      <c r="AG15" s="62"/>
      <c r="AH15" s="32"/>
      <c r="AI15" s="30"/>
      <c r="AJ15" s="11"/>
    </row>
    <row r="16" spans="1:36" s="73" customFormat="1" ht="15" customHeight="1" x14ac:dyDescent="0.2">
      <c r="A16" s="11"/>
      <c r="B16" s="60">
        <v>2017</v>
      </c>
      <c r="C16" s="60" t="s">
        <v>58</v>
      </c>
      <c r="D16" s="61" t="s">
        <v>56</v>
      </c>
      <c r="E16" s="60"/>
      <c r="F16" s="74" t="s">
        <v>44</v>
      </c>
      <c r="G16" s="65"/>
      <c r="H16" s="64"/>
      <c r="I16" s="60"/>
      <c r="J16" s="60"/>
      <c r="K16" s="60"/>
      <c r="L16" s="60"/>
      <c r="M16" s="65"/>
      <c r="N16" s="63"/>
      <c r="O16" s="75"/>
      <c r="P16" s="30"/>
      <c r="Q16" s="62"/>
      <c r="R16" s="62"/>
      <c r="S16" s="30"/>
      <c r="T16" s="30"/>
      <c r="U16" s="62"/>
      <c r="V16" s="75"/>
      <c r="W16" s="31"/>
      <c r="X16" s="51"/>
      <c r="Y16" s="51"/>
      <c r="Z16" s="51"/>
      <c r="AA16" s="51"/>
      <c r="AB16" s="94"/>
      <c r="AC16" s="75"/>
      <c r="AD16" s="30"/>
      <c r="AE16" s="30"/>
      <c r="AF16" s="30"/>
      <c r="AG16" s="62"/>
      <c r="AH16" s="32"/>
      <c r="AI16" s="30"/>
      <c r="AJ16" s="11"/>
    </row>
    <row r="17" spans="1:37" s="73" customFormat="1" ht="15" customHeight="1" x14ac:dyDescent="0.2">
      <c r="A17" s="11"/>
      <c r="B17" s="60">
        <v>2018</v>
      </c>
      <c r="C17" s="60" t="s">
        <v>31</v>
      </c>
      <c r="D17" s="61" t="s">
        <v>56</v>
      </c>
      <c r="E17" s="60"/>
      <c r="F17" s="74" t="s">
        <v>44</v>
      </c>
      <c r="G17" s="65"/>
      <c r="H17" s="64"/>
      <c r="I17" s="60"/>
      <c r="J17" s="60"/>
      <c r="K17" s="60"/>
      <c r="L17" s="60"/>
      <c r="M17" s="65"/>
      <c r="N17" s="63"/>
      <c r="O17" s="75"/>
      <c r="P17" s="30"/>
      <c r="Q17" s="62"/>
      <c r="R17" s="62"/>
      <c r="S17" s="30"/>
      <c r="T17" s="30"/>
      <c r="U17" s="62"/>
      <c r="V17" s="75"/>
      <c r="W17" s="31">
        <v>5</v>
      </c>
      <c r="X17" s="51">
        <v>0</v>
      </c>
      <c r="Y17" s="51">
        <v>0</v>
      </c>
      <c r="Z17" s="51">
        <v>0</v>
      </c>
      <c r="AA17" s="51">
        <v>3</v>
      </c>
      <c r="AB17" s="94">
        <v>0.33329999999999999</v>
      </c>
      <c r="AC17" s="75">
        <v>9</v>
      </c>
      <c r="AD17" s="30"/>
      <c r="AE17" s="30"/>
      <c r="AF17" s="30"/>
      <c r="AG17" s="62"/>
      <c r="AH17" s="32"/>
      <c r="AI17" s="30"/>
      <c r="AJ17" s="11"/>
    </row>
    <row r="18" spans="1:37" s="73" customFormat="1" ht="15" customHeight="1" x14ac:dyDescent="0.2">
      <c r="A18" s="11"/>
      <c r="B18" s="24">
        <v>2019</v>
      </c>
      <c r="C18" s="25" t="s">
        <v>79</v>
      </c>
      <c r="D18" s="26" t="s">
        <v>80</v>
      </c>
      <c r="E18" s="27"/>
      <c r="F18" s="28" t="s">
        <v>27</v>
      </c>
      <c r="G18" s="25"/>
      <c r="H18" s="57"/>
      <c r="I18" s="26"/>
      <c r="J18" s="26"/>
      <c r="K18" s="26"/>
      <c r="L18" s="26"/>
      <c r="M18" s="26"/>
      <c r="N18" s="26"/>
      <c r="O18" s="75"/>
      <c r="P18" s="30"/>
      <c r="Q18" s="62"/>
      <c r="R18" s="62"/>
      <c r="S18" s="30"/>
      <c r="T18" s="30"/>
      <c r="U18" s="62"/>
      <c r="V18" s="75"/>
      <c r="W18" s="31"/>
      <c r="X18" s="51"/>
      <c r="Y18" s="51"/>
      <c r="Z18" s="51"/>
      <c r="AA18" s="51"/>
      <c r="AB18" s="94"/>
      <c r="AC18" s="75"/>
      <c r="AD18" s="30"/>
      <c r="AE18" s="30"/>
      <c r="AF18" s="30"/>
      <c r="AG18" s="62"/>
      <c r="AH18" s="32"/>
      <c r="AI18" s="30"/>
      <c r="AJ18" s="11"/>
    </row>
    <row r="19" spans="1:37" ht="15" customHeight="1" x14ac:dyDescent="0.2">
      <c r="A19" s="11"/>
      <c r="B19" s="16" t="s">
        <v>6</v>
      </c>
      <c r="C19" s="17"/>
      <c r="D19" s="15"/>
      <c r="E19" s="18">
        <f t="shared" ref="E19:M19" si="0">SUM(E5:E18)</f>
        <v>0</v>
      </c>
      <c r="F19" s="18">
        <f t="shared" si="0"/>
        <v>0</v>
      </c>
      <c r="G19" s="18">
        <f t="shared" si="0"/>
        <v>0</v>
      </c>
      <c r="H19" s="18">
        <f t="shared" si="0"/>
        <v>0</v>
      </c>
      <c r="I19" s="18">
        <f t="shared" si="0"/>
        <v>0</v>
      </c>
      <c r="J19" s="18">
        <f t="shared" si="0"/>
        <v>0</v>
      </c>
      <c r="K19" s="18">
        <f t="shared" si="0"/>
        <v>0</v>
      </c>
      <c r="L19" s="18">
        <f t="shared" si="0"/>
        <v>0</v>
      </c>
      <c r="M19" s="17">
        <f t="shared" si="0"/>
        <v>0</v>
      </c>
      <c r="N19" s="33"/>
      <c r="O19" s="75">
        <f>SUM(O10:O18)</f>
        <v>201</v>
      </c>
      <c r="P19" s="18">
        <f t="shared" ref="P19:AI19" si="1">SUM(P5:P18)</f>
        <v>0</v>
      </c>
      <c r="Q19" s="15">
        <f t="shared" si="1"/>
        <v>0</v>
      </c>
      <c r="R19" s="18">
        <f t="shared" si="1"/>
        <v>0</v>
      </c>
      <c r="S19" s="18">
        <f t="shared" si="1"/>
        <v>0</v>
      </c>
      <c r="T19" s="18">
        <f t="shared" si="1"/>
        <v>0</v>
      </c>
      <c r="U19" s="95"/>
      <c r="V19" s="75">
        <f>SUM(V10:V18)</f>
        <v>201</v>
      </c>
      <c r="W19" s="18">
        <f t="shared" si="1"/>
        <v>14</v>
      </c>
      <c r="X19" s="18">
        <f t="shared" si="1"/>
        <v>0</v>
      </c>
      <c r="Y19" s="18">
        <f t="shared" si="1"/>
        <v>2</v>
      </c>
      <c r="Z19" s="18">
        <f t="shared" si="1"/>
        <v>0</v>
      </c>
      <c r="AA19" s="18">
        <f t="shared" si="1"/>
        <v>9</v>
      </c>
      <c r="AB19" s="95">
        <v>0.23100000000000001</v>
      </c>
      <c r="AC19" s="75">
        <f>SUM(AC10:AC18)</f>
        <v>210</v>
      </c>
      <c r="AD19" s="18">
        <f t="shared" si="1"/>
        <v>0</v>
      </c>
      <c r="AE19" s="18">
        <f t="shared" si="1"/>
        <v>0</v>
      </c>
      <c r="AF19" s="18">
        <f t="shared" si="1"/>
        <v>0</v>
      </c>
      <c r="AG19" s="18">
        <f t="shared" si="1"/>
        <v>0</v>
      </c>
      <c r="AH19" s="18">
        <f t="shared" si="1"/>
        <v>0</v>
      </c>
      <c r="AI19" s="18">
        <f t="shared" si="1"/>
        <v>0</v>
      </c>
      <c r="AJ19" s="11"/>
    </row>
    <row r="20" spans="1:37" s="73" customFormat="1" ht="15" customHeight="1" x14ac:dyDescent="0.2">
      <c r="A20" s="11"/>
      <c r="B20" s="67" t="s">
        <v>45</v>
      </c>
      <c r="C20" s="32"/>
      <c r="D20" s="76">
        <f>SUM(F19:H19)+((I19-F19-G19)/3)+(E19/3)+(AD19*25)+(AE19*25)+(AF19*10)+(AG19*25)+(AH19*20)+(AI19*15)</f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5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77"/>
      <c r="AI20" s="34"/>
      <c r="AJ20" s="11"/>
    </row>
    <row r="21" spans="1:37" ht="15" customHeight="1" x14ac:dyDescent="0.25">
      <c r="A21" s="11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5"/>
      <c r="P21" s="34"/>
      <c r="Q21" s="36"/>
      <c r="R21" s="34"/>
      <c r="S21" s="34"/>
      <c r="T21" s="34"/>
      <c r="U21" s="34"/>
      <c r="W21" s="34"/>
      <c r="X21" s="34"/>
      <c r="Y21" s="34"/>
      <c r="Z21" s="34"/>
      <c r="AA21" s="34"/>
      <c r="AB21" s="34"/>
      <c r="AD21" s="34"/>
      <c r="AE21" s="34"/>
      <c r="AF21" s="34"/>
      <c r="AG21" s="34"/>
      <c r="AH21" s="34"/>
      <c r="AI21" s="34"/>
      <c r="AJ21" s="11"/>
      <c r="AK21" s="34"/>
    </row>
    <row r="22" spans="1:37" ht="15" customHeight="1" x14ac:dyDescent="0.25">
      <c r="A22" s="11"/>
      <c r="B22" s="22" t="s">
        <v>46</v>
      </c>
      <c r="C22" s="37"/>
      <c r="D22" s="37"/>
      <c r="E22" s="18" t="s">
        <v>2</v>
      </c>
      <c r="F22" s="18" t="s">
        <v>7</v>
      </c>
      <c r="G22" s="15" t="s">
        <v>4</v>
      </c>
      <c r="H22" s="18" t="s">
        <v>5</v>
      </c>
      <c r="I22" s="18" t="s">
        <v>12</v>
      </c>
      <c r="J22" s="34"/>
      <c r="K22" s="18" t="s">
        <v>21</v>
      </c>
      <c r="L22" s="18" t="s">
        <v>22</v>
      </c>
      <c r="M22" s="18" t="s">
        <v>23</v>
      </c>
      <c r="N22" s="18" t="s">
        <v>17</v>
      </c>
      <c r="O22" s="23"/>
      <c r="P22" s="38" t="s">
        <v>47</v>
      </c>
      <c r="Q22" s="12"/>
      <c r="R22" s="12"/>
      <c r="S22" s="12"/>
      <c r="T22" s="78"/>
      <c r="U22" s="78"/>
      <c r="V22" s="78"/>
      <c r="W22" s="78"/>
      <c r="X22" s="78"/>
      <c r="Y22" s="78"/>
      <c r="Z22" s="78"/>
      <c r="AA22" s="12"/>
      <c r="AB22" s="12"/>
      <c r="AC22" s="78"/>
      <c r="AD22" s="12"/>
      <c r="AE22" s="12"/>
      <c r="AF22" s="12"/>
      <c r="AG22" s="12"/>
      <c r="AH22" s="12"/>
      <c r="AI22" s="39"/>
      <c r="AJ22" s="11"/>
      <c r="AK22" s="34"/>
    </row>
    <row r="23" spans="1:37" ht="15" customHeight="1" x14ac:dyDescent="0.2">
      <c r="A23" s="11"/>
      <c r="B23" s="38" t="s">
        <v>8</v>
      </c>
      <c r="C23" s="12"/>
      <c r="D23" s="39"/>
      <c r="E23" s="30"/>
      <c r="F23" s="30"/>
      <c r="G23" s="30"/>
      <c r="H23" s="30"/>
      <c r="I23" s="30"/>
      <c r="J23" s="34"/>
      <c r="K23" s="52"/>
      <c r="L23" s="52"/>
      <c r="M23" s="52"/>
      <c r="N23" s="53"/>
      <c r="O23" s="23"/>
      <c r="P23" s="79" t="s">
        <v>48</v>
      </c>
      <c r="Q23" s="80"/>
      <c r="R23" s="81" t="s">
        <v>51</v>
      </c>
      <c r="S23" s="81"/>
      <c r="T23" s="81"/>
      <c r="U23" s="81"/>
      <c r="V23" s="81"/>
      <c r="W23" s="81"/>
      <c r="X23" s="81"/>
      <c r="Y23" s="81"/>
      <c r="Z23" s="81"/>
      <c r="AA23" s="102" t="s">
        <v>49</v>
      </c>
      <c r="AB23" s="81"/>
      <c r="AC23" s="81"/>
      <c r="AD23" s="98" t="s">
        <v>52</v>
      </c>
      <c r="AE23" s="81"/>
      <c r="AF23" s="81"/>
      <c r="AG23" s="82"/>
      <c r="AH23" s="82"/>
      <c r="AI23" s="99"/>
      <c r="AJ23" s="11"/>
      <c r="AK23" s="34"/>
    </row>
    <row r="24" spans="1:37" ht="15" customHeight="1" x14ac:dyDescent="0.25">
      <c r="A24" s="11"/>
      <c r="B24" s="40" t="s">
        <v>10</v>
      </c>
      <c r="C24" s="41"/>
      <c r="D24" s="42"/>
      <c r="E24" s="30"/>
      <c r="F24" s="30"/>
      <c r="G24" s="30"/>
      <c r="H24" s="30"/>
      <c r="I24" s="30"/>
      <c r="J24" s="34"/>
      <c r="K24" s="52"/>
      <c r="L24" s="52"/>
      <c r="M24" s="52"/>
      <c r="N24" s="53"/>
      <c r="P24" s="83" t="s">
        <v>65</v>
      </c>
      <c r="Q24" s="84"/>
      <c r="R24" s="85" t="s">
        <v>53</v>
      </c>
      <c r="S24" s="85"/>
      <c r="T24" s="85"/>
      <c r="U24" s="85"/>
      <c r="V24" s="85"/>
      <c r="W24" s="85"/>
      <c r="X24" s="85"/>
      <c r="Y24" s="85"/>
      <c r="Z24" s="85"/>
      <c r="AA24" s="103" t="s">
        <v>54</v>
      </c>
      <c r="AB24" s="85"/>
      <c r="AC24" s="85"/>
      <c r="AD24" s="98" t="s">
        <v>55</v>
      </c>
      <c r="AE24" s="85"/>
      <c r="AF24" s="85"/>
      <c r="AG24" s="86"/>
      <c r="AH24" s="86"/>
      <c r="AI24" s="100"/>
      <c r="AJ24" s="11"/>
      <c r="AK24" s="34"/>
    </row>
    <row r="25" spans="1:37" ht="15" customHeight="1" x14ac:dyDescent="0.25">
      <c r="A25" s="11"/>
      <c r="B25" s="43" t="s">
        <v>11</v>
      </c>
      <c r="C25" s="44"/>
      <c r="D25" s="45"/>
      <c r="E25" s="31">
        <f>PRODUCT(W19)</f>
        <v>14</v>
      </c>
      <c r="F25" s="31">
        <f>PRODUCT(X19)</f>
        <v>0</v>
      </c>
      <c r="G25" s="31">
        <f>PRODUCT(Y19)</f>
        <v>2</v>
      </c>
      <c r="H25" s="31">
        <f>PRODUCT(Z19)</f>
        <v>0</v>
      </c>
      <c r="I25" s="31">
        <f>PRODUCT(AA19)</f>
        <v>9</v>
      </c>
      <c r="J25" s="34"/>
      <c r="K25" s="87">
        <f>PRODUCT((F25+G25)/E25)</f>
        <v>0.14285714285714285</v>
      </c>
      <c r="L25" s="87">
        <f>PRODUCT(H25/E25)</f>
        <v>0</v>
      </c>
      <c r="M25" s="87">
        <f>PRODUCT(I25/E25)</f>
        <v>0.6428571428571429</v>
      </c>
      <c r="N25" s="88">
        <f>PRODUCT(I25/O25)</f>
        <v>0.23076923076923078</v>
      </c>
      <c r="O25" s="29">
        <v>39</v>
      </c>
      <c r="P25" s="83" t="s">
        <v>66</v>
      </c>
      <c r="Q25" s="84"/>
      <c r="R25" s="85"/>
      <c r="S25" s="85"/>
      <c r="T25" s="85"/>
      <c r="U25" s="85"/>
      <c r="V25" s="85"/>
      <c r="W25" s="85"/>
      <c r="X25" s="85"/>
      <c r="Y25" s="85"/>
      <c r="Z25" s="85"/>
      <c r="AA25" s="86"/>
      <c r="AB25" s="85"/>
      <c r="AC25" s="85"/>
      <c r="AD25" s="85"/>
      <c r="AE25" s="85"/>
      <c r="AF25" s="85"/>
      <c r="AG25" s="86"/>
      <c r="AH25" s="86"/>
      <c r="AI25" s="100"/>
      <c r="AJ25" s="11"/>
      <c r="AK25" s="34"/>
    </row>
    <row r="26" spans="1:37" ht="15" customHeight="1" x14ac:dyDescent="0.2">
      <c r="A26" s="11"/>
      <c r="B26" s="46" t="s">
        <v>20</v>
      </c>
      <c r="C26" s="47"/>
      <c r="D26" s="48"/>
      <c r="E26" s="18">
        <f>SUM(E23:E25)</f>
        <v>14</v>
      </c>
      <c r="F26" s="18">
        <f>SUM(F23:F25)</f>
        <v>0</v>
      </c>
      <c r="G26" s="18">
        <f>SUM(G23:G25)</f>
        <v>2</v>
      </c>
      <c r="H26" s="18">
        <f>SUM(H23:H25)</f>
        <v>0</v>
      </c>
      <c r="I26" s="18">
        <f>SUM(I23:I25)</f>
        <v>9</v>
      </c>
      <c r="J26" s="34"/>
      <c r="K26" s="49">
        <f>PRODUCT((F26+G26)/E26)</f>
        <v>0.14285714285714285</v>
      </c>
      <c r="L26" s="49">
        <f>PRODUCT(H26/E26)</f>
        <v>0</v>
      </c>
      <c r="M26" s="49">
        <f>PRODUCT(I26/E26)</f>
        <v>0.6428571428571429</v>
      </c>
      <c r="N26" s="33">
        <f>PRODUCT(I26/O26)</f>
        <v>0.23076923076923078</v>
      </c>
      <c r="O26" s="23">
        <f>SUM(O23:O25)</f>
        <v>39</v>
      </c>
      <c r="P26" s="89" t="s">
        <v>50</v>
      </c>
      <c r="Q26" s="90"/>
      <c r="R26" s="90"/>
      <c r="S26" s="91"/>
      <c r="T26" s="91"/>
      <c r="U26" s="91"/>
      <c r="V26" s="91"/>
      <c r="W26" s="91"/>
      <c r="X26" s="91"/>
      <c r="Y26" s="91"/>
      <c r="Z26" s="91"/>
      <c r="AA26" s="91"/>
      <c r="AB26" s="92"/>
      <c r="AC26" s="91"/>
      <c r="AD26" s="91"/>
      <c r="AE26" s="91"/>
      <c r="AF26" s="91"/>
      <c r="AG26" s="91"/>
      <c r="AH26" s="92"/>
      <c r="AI26" s="101"/>
      <c r="AJ26" s="11"/>
      <c r="AK26" s="23"/>
    </row>
    <row r="27" spans="1:37" ht="15" customHeight="1" x14ac:dyDescent="0.25">
      <c r="A27" s="11"/>
      <c r="B27" s="77"/>
      <c r="C27" s="77"/>
      <c r="D27" s="77"/>
      <c r="E27" s="77"/>
      <c r="F27" s="77"/>
      <c r="G27" s="77"/>
      <c r="H27" s="77"/>
      <c r="I27" s="77"/>
      <c r="J27" s="34"/>
      <c r="K27" s="77"/>
      <c r="L27" s="77"/>
      <c r="M27" s="77"/>
      <c r="N27" s="35"/>
      <c r="O27" s="23"/>
      <c r="P27" s="34"/>
      <c r="Q27" s="36"/>
      <c r="R27" s="34"/>
      <c r="S27" s="34"/>
      <c r="T27" s="23"/>
      <c r="U27" s="23"/>
      <c r="V27" s="23"/>
      <c r="W27" s="23"/>
      <c r="X27" s="50"/>
      <c r="Y27" s="34"/>
      <c r="Z27" s="34"/>
      <c r="AA27" s="34"/>
      <c r="AB27" s="34"/>
      <c r="AC27" s="23"/>
      <c r="AD27" s="34"/>
      <c r="AE27" s="34"/>
      <c r="AF27" s="34"/>
      <c r="AG27" s="34"/>
      <c r="AH27" s="34"/>
      <c r="AI27" s="34"/>
      <c r="AJ27" s="11"/>
    </row>
    <row r="28" spans="1:37" ht="15" customHeight="1" x14ac:dyDescent="0.25">
      <c r="A28" s="11"/>
      <c r="B28" s="36" t="s">
        <v>28</v>
      </c>
      <c r="C28" s="36"/>
      <c r="D28" s="34" t="s">
        <v>78</v>
      </c>
      <c r="E28" s="36"/>
      <c r="F28" s="36"/>
      <c r="G28" s="36"/>
      <c r="H28" s="36"/>
      <c r="I28" s="36"/>
      <c r="J28" s="34"/>
      <c r="K28" s="36"/>
      <c r="L28" s="36"/>
      <c r="M28" s="34" t="s">
        <v>81</v>
      </c>
      <c r="N28" s="35"/>
      <c r="O28" s="23"/>
      <c r="P28" s="34"/>
      <c r="Q28" s="36"/>
      <c r="R28" s="34"/>
      <c r="S28" s="34"/>
      <c r="T28" s="23"/>
      <c r="U28" s="23"/>
      <c r="V28" s="23"/>
      <c r="W28" s="23"/>
      <c r="X28" s="50"/>
      <c r="Y28" s="34"/>
      <c r="Z28" s="34"/>
      <c r="AA28" s="34"/>
      <c r="AB28" s="34"/>
      <c r="AC28" s="23"/>
      <c r="AD28" s="34"/>
      <c r="AE28" s="34"/>
      <c r="AF28" s="34"/>
      <c r="AG28" s="34"/>
      <c r="AH28" s="34"/>
      <c r="AI28" s="34"/>
      <c r="AJ28" s="11"/>
    </row>
    <row r="29" spans="1:37" ht="15" customHeight="1" x14ac:dyDescent="0.25">
      <c r="A29" s="11"/>
      <c r="B29" s="36"/>
      <c r="C29" s="36"/>
      <c r="D29" s="34" t="s">
        <v>30</v>
      </c>
      <c r="E29" s="36"/>
      <c r="F29" s="36"/>
      <c r="G29" s="36"/>
      <c r="H29" s="36"/>
      <c r="I29" s="36"/>
      <c r="J29" s="34"/>
      <c r="K29" s="36"/>
      <c r="L29" s="36"/>
      <c r="M29" s="34" t="s">
        <v>82</v>
      </c>
      <c r="N29" s="35"/>
      <c r="O29" s="23"/>
      <c r="P29" s="34"/>
      <c r="Q29" s="36"/>
      <c r="R29" s="34"/>
      <c r="S29" s="34"/>
      <c r="T29" s="23"/>
      <c r="U29" s="23"/>
      <c r="V29" s="23"/>
      <c r="W29" s="23"/>
      <c r="X29" s="50"/>
      <c r="Y29" s="34"/>
      <c r="Z29" s="34"/>
      <c r="AA29" s="34"/>
      <c r="AB29" s="34"/>
      <c r="AC29" s="23"/>
      <c r="AD29" s="34"/>
      <c r="AE29" s="34"/>
      <c r="AF29" s="34"/>
      <c r="AG29" s="34"/>
      <c r="AH29" s="34"/>
      <c r="AI29" s="34"/>
      <c r="AJ29" s="11"/>
    </row>
    <row r="30" spans="1:37" ht="15" customHeight="1" x14ac:dyDescent="0.25">
      <c r="A30" s="11"/>
      <c r="B30" s="36"/>
      <c r="C30" s="36"/>
      <c r="D30" s="34" t="s">
        <v>41</v>
      </c>
      <c r="E30" s="36"/>
      <c r="F30" s="36"/>
      <c r="G30" s="36"/>
      <c r="H30" s="36"/>
      <c r="I30" s="36"/>
      <c r="J30" s="34"/>
      <c r="K30" s="36"/>
      <c r="L30" s="36"/>
      <c r="M30" s="36"/>
      <c r="N30" s="35"/>
      <c r="O30" s="23"/>
      <c r="P30" s="34"/>
      <c r="Q30" s="36"/>
      <c r="R30" s="34"/>
      <c r="S30" s="34"/>
      <c r="T30" s="23"/>
      <c r="U30" s="23"/>
      <c r="V30" s="23"/>
      <c r="W30" s="23"/>
      <c r="X30" s="50"/>
      <c r="Y30" s="34"/>
      <c r="Z30" s="34"/>
      <c r="AA30" s="34"/>
      <c r="AB30" s="34"/>
      <c r="AC30" s="23"/>
      <c r="AD30" s="34"/>
      <c r="AE30" s="34"/>
      <c r="AF30" s="34"/>
      <c r="AG30" s="34"/>
      <c r="AH30" s="34"/>
      <c r="AI30" s="34"/>
      <c r="AJ30" s="11"/>
    </row>
    <row r="31" spans="1:37" ht="15" customHeight="1" x14ac:dyDescent="0.25">
      <c r="A31" s="11"/>
      <c r="B31" s="34"/>
      <c r="C31" s="34"/>
      <c r="D31" s="34" t="s">
        <v>57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3"/>
      <c r="P31" s="34"/>
      <c r="Q31" s="36"/>
      <c r="R31" s="34"/>
      <c r="S31" s="34"/>
      <c r="T31" s="23"/>
      <c r="U31" s="23"/>
      <c r="V31" s="23"/>
      <c r="W31" s="23"/>
      <c r="X31" s="50"/>
      <c r="Y31" s="50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11"/>
      <c r="B32" s="34"/>
      <c r="C32" s="34"/>
      <c r="D32" s="97" t="s">
        <v>61</v>
      </c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3"/>
      <c r="P32" s="34"/>
      <c r="Q32" s="36"/>
      <c r="R32" s="34"/>
      <c r="S32" s="34"/>
      <c r="T32" s="23"/>
      <c r="U32" s="23"/>
      <c r="V32" s="23"/>
      <c r="W32" s="23"/>
      <c r="X32" s="50"/>
      <c r="Y32" s="50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11"/>
      <c r="B33" s="34"/>
      <c r="C33" s="34"/>
      <c r="D33" s="2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3"/>
      <c r="P33" s="34"/>
      <c r="Q33" s="36"/>
      <c r="R33" s="34"/>
      <c r="S33" s="34"/>
      <c r="T33" s="23"/>
      <c r="U33" s="23"/>
      <c r="V33" s="23"/>
      <c r="W33" s="23"/>
      <c r="X33" s="50"/>
      <c r="Y33" s="50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11"/>
      <c r="B34" s="34"/>
      <c r="C34" s="34"/>
      <c r="D34" s="2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3"/>
      <c r="P34" s="34"/>
      <c r="Q34" s="36"/>
      <c r="R34" s="34"/>
      <c r="S34" s="34"/>
      <c r="T34" s="23"/>
      <c r="U34" s="23"/>
      <c r="V34" s="23"/>
      <c r="W34" s="23"/>
      <c r="X34" s="50"/>
      <c r="Y34" s="50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11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3"/>
      <c r="P35" s="34"/>
      <c r="Q35" s="36"/>
      <c r="R35" s="34"/>
      <c r="S35" s="34"/>
      <c r="T35" s="23"/>
      <c r="U35" s="23"/>
      <c r="V35" s="23"/>
      <c r="W35" s="23"/>
      <c r="X35" s="50"/>
      <c r="Y35" s="50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11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3"/>
      <c r="P36" s="34"/>
      <c r="Q36" s="36"/>
      <c r="R36" s="34"/>
      <c r="S36" s="34"/>
      <c r="T36" s="23"/>
      <c r="U36" s="23"/>
      <c r="V36" s="23"/>
      <c r="W36" s="23"/>
      <c r="X36" s="50"/>
      <c r="Y36" s="50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11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3"/>
      <c r="P37" s="34"/>
      <c r="Q37" s="36"/>
      <c r="R37" s="34"/>
      <c r="S37" s="34"/>
      <c r="T37" s="23"/>
      <c r="U37" s="23"/>
      <c r="V37" s="23"/>
      <c r="W37" s="23"/>
      <c r="X37" s="50"/>
      <c r="Y37" s="50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11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3"/>
      <c r="P38" s="34"/>
      <c r="Q38" s="36"/>
      <c r="R38" s="34"/>
      <c r="S38" s="34"/>
      <c r="T38" s="23"/>
      <c r="U38" s="23"/>
      <c r="V38" s="23"/>
      <c r="W38" s="23"/>
      <c r="X38" s="50"/>
      <c r="Y38" s="50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11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3"/>
      <c r="P39" s="34"/>
      <c r="Q39" s="36"/>
      <c r="R39" s="34"/>
      <c r="S39" s="34"/>
      <c r="T39" s="23"/>
      <c r="U39" s="23"/>
      <c r="V39" s="23"/>
      <c r="W39" s="23"/>
      <c r="X39" s="50"/>
      <c r="Y39" s="50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11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3"/>
      <c r="P40" s="34"/>
      <c r="Q40" s="36"/>
      <c r="R40" s="34"/>
      <c r="S40" s="34"/>
      <c r="T40" s="23"/>
      <c r="U40" s="23"/>
      <c r="V40" s="23"/>
      <c r="W40" s="23"/>
      <c r="X40" s="50"/>
      <c r="Y40" s="50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11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3"/>
      <c r="P41" s="34"/>
      <c r="Q41" s="36"/>
      <c r="R41" s="34"/>
      <c r="S41" s="34"/>
      <c r="T41" s="23"/>
      <c r="U41" s="23"/>
      <c r="V41" s="23"/>
      <c r="W41" s="23"/>
      <c r="X41" s="50"/>
      <c r="Y41" s="50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11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3"/>
      <c r="P42" s="34"/>
      <c r="Q42" s="36"/>
      <c r="R42" s="34"/>
      <c r="S42" s="34"/>
      <c r="T42" s="23"/>
      <c r="U42" s="23"/>
      <c r="V42" s="23"/>
      <c r="W42" s="23"/>
      <c r="X42" s="50"/>
      <c r="Y42" s="50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11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3"/>
      <c r="P43" s="34"/>
      <c r="Q43" s="36"/>
      <c r="R43" s="34"/>
      <c r="S43" s="34"/>
      <c r="T43" s="23"/>
      <c r="U43" s="23"/>
      <c r="V43" s="23"/>
      <c r="W43" s="23"/>
      <c r="X43" s="50"/>
      <c r="Y43" s="50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11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3"/>
      <c r="P44" s="34"/>
      <c r="Q44" s="36"/>
      <c r="R44" s="34"/>
      <c r="S44" s="34"/>
      <c r="T44" s="23"/>
      <c r="U44" s="23"/>
      <c r="V44" s="23"/>
      <c r="W44" s="23"/>
      <c r="X44" s="50"/>
      <c r="Y44" s="50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11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3"/>
      <c r="P45" s="34"/>
      <c r="Q45" s="36"/>
      <c r="R45" s="34"/>
      <c r="S45" s="34"/>
      <c r="T45" s="23"/>
      <c r="U45" s="23"/>
      <c r="V45" s="23"/>
      <c r="W45" s="23"/>
      <c r="X45" s="50"/>
      <c r="Y45" s="50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11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3"/>
      <c r="P46" s="34"/>
      <c r="Q46" s="36"/>
      <c r="R46" s="34"/>
      <c r="S46" s="34"/>
      <c r="T46" s="23"/>
      <c r="U46" s="23"/>
      <c r="V46" s="23"/>
      <c r="W46" s="23"/>
      <c r="X46" s="50"/>
      <c r="Y46" s="50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11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3"/>
      <c r="P47" s="34"/>
      <c r="Q47" s="36"/>
      <c r="R47" s="34"/>
      <c r="S47" s="34"/>
      <c r="T47" s="23"/>
      <c r="U47" s="23"/>
      <c r="V47" s="23"/>
      <c r="W47" s="23"/>
      <c r="X47" s="50"/>
      <c r="Y47" s="50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11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3"/>
      <c r="P48" s="34"/>
      <c r="Q48" s="36"/>
      <c r="R48" s="34"/>
      <c r="S48" s="34"/>
      <c r="T48" s="23"/>
      <c r="U48" s="23"/>
      <c r="V48" s="23"/>
      <c r="W48" s="23"/>
      <c r="X48" s="50"/>
      <c r="Y48" s="50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11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3"/>
      <c r="P49" s="34"/>
      <c r="Q49" s="36"/>
      <c r="R49" s="34"/>
      <c r="S49" s="34"/>
      <c r="T49" s="23"/>
      <c r="U49" s="23"/>
      <c r="V49" s="23"/>
      <c r="W49" s="23"/>
      <c r="X49" s="50"/>
      <c r="Y49" s="50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11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3"/>
      <c r="P50" s="34"/>
      <c r="Q50" s="36"/>
      <c r="R50" s="34"/>
      <c r="S50" s="34"/>
      <c r="T50" s="23"/>
      <c r="U50" s="23"/>
      <c r="V50" s="23"/>
      <c r="W50" s="23"/>
      <c r="X50" s="50"/>
      <c r="Y50" s="50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11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3"/>
      <c r="P51" s="34"/>
      <c r="Q51" s="36"/>
      <c r="R51" s="34"/>
      <c r="S51" s="34"/>
      <c r="T51" s="23"/>
      <c r="U51" s="23"/>
      <c r="V51" s="23"/>
      <c r="W51" s="23"/>
      <c r="X51" s="50"/>
      <c r="Y51" s="50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11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3"/>
      <c r="P52" s="34"/>
      <c r="Q52" s="36"/>
      <c r="R52" s="34"/>
      <c r="S52" s="34"/>
      <c r="T52" s="23"/>
      <c r="U52" s="23"/>
      <c r="V52" s="23"/>
      <c r="W52" s="23"/>
      <c r="X52" s="50"/>
      <c r="Y52" s="50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11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3"/>
      <c r="P53" s="34"/>
      <c r="Q53" s="36"/>
      <c r="R53" s="34"/>
      <c r="S53" s="34"/>
      <c r="T53" s="23"/>
      <c r="U53" s="23"/>
      <c r="V53" s="23"/>
      <c r="W53" s="23"/>
      <c r="X53" s="50"/>
      <c r="Y53" s="50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11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3"/>
      <c r="P54" s="34"/>
      <c r="Q54" s="36"/>
      <c r="R54" s="34"/>
      <c r="S54" s="34"/>
      <c r="T54" s="23"/>
      <c r="U54" s="23"/>
      <c r="V54" s="23"/>
      <c r="W54" s="23"/>
      <c r="X54" s="50"/>
      <c r="Y54" s="50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11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3"/>
      <c r="P55" s="34"/>
      <c r="Q55" s="36"/>
      <c r="R55" s="34"/>
      <c r="S55" s="34"/>
      <c r="T55" s="23"/>
      <c r="U55" s="23"/>
      <c r="V55" s="23"/>
      <c r="W55" s="23"/>
      <c r="X55" s="50"/>
      <c r="Y55" s="50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11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3"/>
      <c r="P56" s="34"/>
      <c r="Q56" s="36"/>
      <c r="R56" s="34"/>
      <c r="S56" s="34"/>
      <c r="T56" s="23"/>
      <c r="U56" s="23"/>
      <c r="V56" s="23"/>
      <c r="W56" s="23"/>
      <c r="X56" s="50"/>
      <c r="Y56" s="50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11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3"/>
      <c r="P57" s="34"/>
      <c r="Q57" s="36"/>
      <c r="R57" s="34"/>
      <c r="S57" s="34"/>
      <c r="T57" s="23"/>
      <c r="U57" s="23"/>
      <c r="V57" s="23"/>
      <c r="W57" s="23"/>
      <c r="X57" s="50"/>
      <c r="Y57" s="50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11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3"/>
      <c r="P58" s="34"/>
      <c r="Q58" s="36"/>
      <c r="R58" s="34"/>
      <c r="S58" s="34"/>
      <c r="T58" s="23"/>
      <c r="U58" s="23"/>
      <c r="V58" s="23"/>
      <c r="W58" s="23"/>
      <c r="X58" s="50"/>
      <c r="Y58" s="50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11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3"/>
      <c r="P59" s="34"/>
      <c r="Q59" s="36"/>
      <c r="R59" s="34"/>
      <c r="S59" s="34"/>
      <c r="T59" s="23"/>
      <c r="U59" s="23"/>
      <c r="V59" s="23"/>
      <c r="W59" s="23"/>
      <c r="X59" s="50"/>
      <c r="Y59" s="50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11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3"/>
      <c r="P60" s="34"/>
      <c r="Q60" s="36"/>
      <c r="R60" s="34"/>
      <c r="S60" s="34"/>
      <c r="T60" s="23"/>
      <c r="U60" s="23"/>
      <c r="V60" s="23"/>
      <c r="W60" s="23"/>
      <c r="X60" s="50"/>
      <c r="Y60" s="50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11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23"/>
      <c r="P61" s="34"/>
      <c r="Q61" s="36"/>
      <c r="R61" s="34"/>
      <c r="S61" s="34"/>
      <c r="T61" s="23"/>
      <c r="U61" s="23"/>
      <c r="V61" s="23"/>
      <c r="W61" s="23"/>
      <c r="X61" s="50"/>
      <c r="Y61" s="50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11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23"/>
      <c r="P62" s="34"/>
      <c r="Q62" s="36"/>
      <c r="R62" s="34"/>
      <c r="S62" s="34"/>
      <c r="T62" s="23"/>
      <c r="U62" s="23"/>
      <c r="V62" s="23"/>
      <c r="W62" s="23"/>
      <c r="X62" s="50"/>
      <c r="Y62" s="50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11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23"/>
      <c r="P63" s="34"/>
      <c r="Q63" s="36"/>
      <c r="R63" s="34"/>
      <c r="S63" s="34"/>
      <c r="T63" s="23"/>
      <c r="U63" s="23"/>
      <c r="V63" s="23"/>
      <c r="W63" s="23"/>
      <c r="X63" s="50"/>
      <c r="Y63" s="50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11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23"/>
      <c r="P64" s="34"/>
      <c r="Q64" s="36"/>
      <c r="R64" s="34"/>
      <c r="S64" s="34"/>
      <c r="T64" s="23"/>
      <c r="U64" s="23"/>
      <c r="V64" s="23"/>
      <c r="W64" s="23"/>
      <c r="X64" s="50"/>
      <c r="Y64" s="50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11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23"/>
      <c r="P65" s="34"/>
      <c r="Q65" s="36"/>
      <c r="R65" s="34"/>
      <c r="S65" s="34"/>
      <c r="T65" s="23"/>
      <c r="U65" s="23"/>
      <c r="V65" s="23"/>
      <c r="W65" s="23"/>
      <c r="X65" s="50"/>
      <c r="Y65" s="50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11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23"/>
      <c r="P66" s="34"/>
      <c r="Q66" s="36"/>
      <c r="R66" s="34"/>
      <c r="S66" s="34"/>
      <c r="T66" s="23"/>
      <c r="U66" s="23"/>
      <c r="V66" s="23"/>
      <c r="W66" s="23"/>
      <c r="X66" s="50"/>
      <c r="Y66" s="50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11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23"/>
      <c r="P67" s="34"/>
      <c r="Q67" s="36"/>
      <c r="R67" s="34"/>
      <c r="S67" s="34"/>
      <c r="T67" s="23"/>
      <c r="U67" s="23"/>
      <c r="V67" s="23"/>
      <c r="W67" s="23"/>
      <c r="X67" s="50"/>
      <c r="Y67" s="50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11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23"/>
      <c r="P68" s="34"/>
      <c r="Q68" s="36"/>
      <c r="R68" s="34"/>
      <c r="S68" s="34"/>
      <c r="T68" s="23"/>
      <c r="U68" s="23"/>
      <c r="V68" s="23"/>
      <c r="W68" s="23"/>
      <c r="X68" s="50"/>
      <c r="Y68" s="50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11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23"/>
      <c r="P69" s="34"/>
      <c r="Q69" s="36"/>
      <c r="R69" s="34"/>
      <c r="S69" s="34"/>
      <c r="T69" s="23"/>
      <c r="U69" s="23"/>
      <c r="V69" s="23"/>
      <c r="W69" s="23"/>
      <c r="X69" s="50"/>
      <c r="Y69" s="50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11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23"/>
      <c r="P70" s="34"/>
      <c r="Q70" s="36"/>
      <c r="R70" s="34"/>
      <c r="S70" s="34"/>
      <c r="T70" s="23"/>
      <c r="U70" s="23"/>
      <c r="V70" s="23"/>
      <c r="W70" s="23"/>
      <c r="X70" s="50"/>
      <c r="Y70" s="50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11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23"/>
      <c r="P71" s="34"/>
      <c r="Q71" s="36"/>
      <c r="R71" s="34"/>
      <c r="S71" s="34"/>
      <c r="T71" s="23"/>
      <c r="U71" s="23"/>
      <c r="V71" s="23"/>
      <c r="W71" s="23"/>
      <c r="X71" s="50"/>
      <c r="Y71" s="50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11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23"/>
      <c r="P72" s="34"/>
      <c r="Q72" s="36"/>
      <c r="R72" s="34"/>
      <c r="S72" s="34"/>
      <c r="T72" s="23"/>
      <c r="U72" s="23"/>
      <c r="V72" s="23"/>
      <c r="W72" s="23"/>
      <c r="X72" s="50"/>
      <c r="Y72" s="50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11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23"/>
      <c r="P73" s="34"/>
      <c r="Q73" s="36"/>
      <c r="R73" s="34"/>
      <c r="S73" s="34"/>
      <c r="T73" s="23"/>
      <c r="U73" s="23"/>
      <c r="V73" s="23"/>
      <c r="W73" s="23"/>
      <c r="X73" s="50"/>
      <c r="Y73" s="50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11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23"/>
      <c r="P74" s="34"/>
      <c r="Q74" s="36"/>
      <c r="R74" s="34"/>
      <c r="S74" s="34"/>
      <c r="T74" s="23"/>
      <c r="U74" s="23"/>
      <c r="V74" s="23"/>
      <c r="W74" s="23"/>
      <c r="X74" s="50"/>
      <c r="Y74" s="50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11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23"/>
      <c r="P75" s="34"/>
      <c r="Q75" s="36"/>
      <c r="R75" s="34"/>
      <c r="S75" s="34"/>
      <c r="T75" s="23"/>
      <c r="U75" s="23"/>
      <c r="V75" s="23"/>
      <c r="W75" s="23"/>
      <c r="X75" s="50"/>
      <c r="Y75" s="50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11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23"/>
      <c r="P76" s="34"/>
      <c r="Q76" s="36"/>
      <c r="R76" s="34"/>
      <c r="S76" s="34"/>
      <c r="T76" s="23"/>
      <c r="U76" s="23"/>
      <c r="V76" s="23"/>
      <c r="W76" s="23"/>
      <c r="X76" s="50"/>
      <c r="Y76" s="50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11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23"/>
      <c r="P77" s="34"/>
      <c r="Q77" s="36"/>
      <c r="R77" s="34"/>
      <c r="S77" s="34"/>
      <c r="T77" s="23"/>
      <c r="U77" s="23"/>
      <c r="V77" s="23"/>
      <c r="W77" s="23"/>
      <c r="X77" s="50"/>
      <c r="Y77" s="50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11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23"/>
      <c r="P78" s="34"/>
      <c r="Q78" s="36"/>
      <c r="R78" s="34"/>
      <c r="S78" s="34"/>
      <c r="T78" s="23"/>
      <c r="U78" s="23"/>
      <c r="V78" s="23"/>
      <c r="W78" s="23"/>
      <c r="X78" s="50"/>
      <c r="Y78" s="50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11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23"/>
      <c r="P79" s="34"/>
      <c r="Q79" s="36"/>
      <c r="R79" s="34"/>
      <c r="S79" s="34"/>
      <c r="T79" s="23"/>
      <c r="U79" s="23"/>
      <c r="V79" s="23"/>
      <c r="W79" s="23"/>
      <c r="X79" s="50"/>
      <c r="Y79" s="50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11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23"/>
      <c r="P80" s="34"/>
      <c r="Q80" s="36"/>
      <c r="R80" s="34"/>
      <c r="S80" s="34"/>
      <c r="T80" s="23"/>
      <c r="U80" s="23"/>
      <c r="V80" s="23"/>
      <c r="W80" s="23"/>
      <c r="X80" s="50"/>
      <c r="Y80" s="50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6" ht="15" customHeight="1" x14ac:dyDescent="0.25">
      <c r="A81" s="11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23"/>
      <c r="P81" s="34"/>
      <c r="Q81" s="36"/>
      <c r="R81" s="34"/>
      <c r="S81" s="34"/>
      <c r="T81" s="23"/>
      <c r="U81" s="23"/>
      <c r="V81" s="23"/>
      <c r="W81" s="23"/>
      <c r="X81" s="50"/>
      <c r="Y81" s="50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54"/>
    </row>
    <row r="82" spans="1:36" ht="15" customHeight="1" x14ac:dyDescent="0.25">
      <c r="A82" s="11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23"/>
      <c r="P82" s="34"/>
      <c r="Q82" s="36"/>
      <c r="R82" s="34"/>
      <c r="S82" s="34"/>
      <c r="T82" s="23"/>
      <c r="U82" s="23"/>
      <c r="V82" s="23"/>
      <c r="W82" s="23"/>
      <c r="X82" s="50"/>
      <c r="Y82" s="50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54"/>
    </row>
  </sheetData>
  <sortState ref="B17:AD18">
    <sortCondition ref="B1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1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34"/>
      <c r="B1" s="58" t="s">
        <v>33</v>
      </c>
      <c r="C1" s="6"/>
      <c r="D1" s="7"/>
      <c r="E1" s="8" t="s">
        <v>42</v>
      </c>
      <c r="F1" s="126"/>
      <c r="G1" s="104"/>
      <c r="H1" s="104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26"/>
      <c r="AB1" s="126"/>
      <c r="AC1" s="104"/>
      <c r="AD1" s="104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59" t="s">
        <v>29</v>
      </c>
      <c r="C2" s="127"/>
      <c r="D2" s="128"/>
      <c r="E2" s="13" t="s">
        <v>8</v>
      </c>
      <c r="F2" s="14"/>
      <c r="G2" s="14"/>
      <c r="H2" s="14"/>
      <c r="I2" s="20"/>
      <c r="J2" s="15"/>
      <c r="K2" s="70"/>
      <c r="L2" s="22" t="s">
        <v>72</v>
      </c>
      <c r="M2" s="14"/>
      <c r="N2" s="14"/>
      <c r="O2" s="21"/>
      <c r="P2" s="19"/>
      <c r="Q2" s="22" t="s">
        <v>73</v>
      </c>
      <c r="R2" s="14"/>
      <c r="S2" s="14"/>
      <c r="T2" s="14"/>
      <c r="U2" s="20"/>
      <c r="V2" s="21"/>
      <c r="W2" s="19"/>
      <c r="X2" s="129" t="s">
        <v>68</v>
      </c>
      <c r="Y2" s="66"/>
      <c r="Z2" s="105"/>
      <c r="AA2" s="13" t="s">
        <v>8</v>
      </c>
      <c r="AB2" s="14"/>
      <c r="AC2" s="14"/>
      <c r="AD2" s="14"/>
      <c r="AE2" s="20"/>
      <c r="AF2" s="15"/>
      <c r="AG2" s="70"/>
      <c r="AH2" s="22" t="s">
        <v>74</v>
      </c>
      <c r="AI2" s="14"/>
      <c r="AJ2" s="14"/>
      <c r="AK2" s="21"/>
      <c r="AL2" s="19"/>
      <c r="AM2" s="22" t="s">
        <v>73</v>
      </c>
      <c r="AN2" s="14"/>
      <c r="AO2" s="14"/>
      <c r="AP2" s="14"/>
      <c r="AQ2" s="20"/>
      <c r="AR2" s="21"/>
      <c r="AS2" s="106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3</v>
      </c>
      <c r="D3" s="13" t="s">
        <v>1</v>
      </c>
      <c r="E3" s="18" t="s">
        <v>2</v>
      </c>
      <c r="F3" s="18" t="s">
        <v>7</v>
      </c>
      <c r="G3" s="15" t="s">
        <v>4</v>
      </c>
      <c r="H3" s="18" t="s">
        <v>5</v>
      </c>
      <c r="I3" s="18" t="s">
        <v>12</v>
      </c>
      <c r="J3" s="18" t="s">
        <v>17</v>
      </c>
      <c r="K3" s="106"/>
      <c r="L3" s="18" t="s">
        <v>4</v>
      </c>
      <c r="M3" s="18" t="s">
        <v>5</v>
      </c>
      <c r="N3" s="18" t="s">
        <v>67</v>
      </c>
      <c r="O3" s="18" t="s">
        <v>12</v>
      </c>
      <c r="P3" s="23"/>
      <c r="Q3" s="18" t="s">
        <v>2</v>
      </c>
      <c r="R3" s="18" t="s">
        <v>7</v>
      </c>
      <c r="S3" s="15" t="s">
        <v>4</v>
      </c>
      <c r="T3" s="18" t="s">
        <v>5</v>
      </c>
      <c r="U3" s="18" t="s">
        <v>12</v>
      </c>
      <c r="V3" s="18" t="s">
        <v>17</v>
      </c>
      <c r="W3" s="106"/>
      <c r="X3" s="18" t="s">
        <v>0</v>
      </c>
      <c r="Y3" s="18" t="s">
        <v>3</v>
      </c>
      <c r="Z3" s="13" t="s">
        <v>1</v>
      </c>
      <c r="AA3" s="18" t="s">
        <v>2</v>
      </c>
      <c r="AB3" s="18" t="s">
        <v>7</v>
      </c>
      <c r="AC3" s="15" t="s">
        <v>4</v>
      </c>
      <c r="AD3" s="18" t="s">
        <v>5</v>
      </c>
      <c r="AE3" s="18" t="s">
        <v>12</v>
      </c>
      <c r="AF3" s="18" t="s">
        <v>17</v>
      </c>
      <c r="AG3" s="106"/>
      <c r="AH3" s="18" t="s">
        <v>4</v>
      </c>
      <c r="AI3" s="18" t="s">
        <v>5</v>
      </c>
      <c r="AJ3" s="18" t="s">
        <v>67</v>
      </c>
      <c r="AK3" s="18" t="s">
        <v>12</v>
      </c>
      <c r="AL3" s="23"/>
      <c r="AM3" s="18" t="s">
        <v>2</v>
      </c>
      <c r="AN3" s="18" t="s">
        <v>7</v>
      </c>
      <c r="AO3" s="15" t="s">
        <v>4</v>
      </c>
      <c r="AP3" s="18" t="s">
        <v>5</v>
      </c>
      <c r="AQ3" s="18" t="s">
        <v>12</v>
      </c>
      <c r="AR3" s="18" t="s">
        <v>17</v>
      </c>
      <c r="AS3" s="106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30"/>
      <c r="C4" s="32"/>
      <c r="D4" s="67"/>
      <c r="E4" s="30"/>
      <c r="F4" s="30"/>
      <c r="G4" s="30"/>
      <c r="H4" s="62"/>
      <c r="I4" s="30"/>
      <c r="J4" s="108"/>
      <c r="K4" s="29"/>
      <c r="L4" s="107"/>
      <c r="M4" s="18"/>
      <c r="N4" s="18"/>
      <c r="O4" s="18"/>
      <c r="P4" s="23"/>
      <c r="Q4" s="30"/>
      <c r="R4" s="30"/>
      <c r="S4" s="62"/>
      <c r="T4" s="30"/>
      <c r="U4" s="30"/>
      <c r="V4" s="130"/>
      <c r="W4" s="29"/>
      <c r="X4" s="30">
        <v>2006</v>
      </c>
      <c r="Y4" s="30" t="s">
        <v>35</v>
      </c>
      <c r="Z4" s="67" t="s">
        <v>71</v>
      </c>
      <c r="AA4" s="30">
        <v>13</v>
      </c>
      <c r="AB4" s="30">
        <v>0</v>
      </c>
      <c r="AC4" s="30">
        <v>3</v>
      </c>
      <c r="AD4" s="30">
        <v>1</v>
      </c>
      <c r="AE4" s="30">
        <v>32</v>
      </c>
      <c r="AF4" s="53">
        <v>0.5</v>
      </c>
      <c r="AG4" s="23">
        <v>64</v>
      </c>
      <c r="AH4" s="16"/>
      <c r="AI4" s="18"/>
      <c r="AJ4" s="18"/>
      <c r="AK4" s="18"/>
      <c r="AL4" s="23"/>
      <c r="AM4" s="30"/>
      <c r="AN4" s="30"/>
      <c r="AO4" s="62"/>
      <c r="AP4" s="30"/>
      <c r="AQ4" s="30"/>
      <c r="AR4" s="62"/>
      <c r="AS4" s="29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30"/>
      <c r="C5" s="32"/>
      <c r="D5" s="67"/>
      <c r="E5" s="30"/>
      <c r="F5" s="30"/>
      <c r="G5" s="30"/>
      <c r="H5" s="62"/>
      <c r="I5" s="30"/>
      <c r="J5" s="108"/>
      <c r="K5" s="29"/>
      <c r="L5" s="107"/>
      <c r="M5" s="18"/>
      <c r="N5" s="18"/>
      <c r="O5" s="18"/>
      <c r="P5" s="23"/>
      <c r="Q5" s="30"/>
      <c r="R5" s="30"/>
      <c r="S5" s="62"/>
      <c r="T5" s="30"/>
      <c r="U5" s="30"/>
      <c r="V5" s="62"/>
      <c r="W5" s="29"/>
      <c r="X5" s="30">
        <v>2007</v>
      </c>
      <c r="Y5" s="30" t="s">
        <v>38</v>
      </c>
      <c r="Z5" s="67" t="s">
        <v>34</v>
      </c>
      <c r="AA5" s="30">
        <v>15</v>
      </c>
      <c r="AB5" s="30">
        <v>0</v>
      </c>
      <c r="AC5" s="30">
        <v>5</v>
      </c>
      <c r="AD5" s="30">
        <v>2</v>
      </c>
      <c r="AE5" s="30">
        <v>46</v>
      </c>
      <c r="AF5" s="53">
        <v>0.51680000000000004</v>
      </c>
      <c r="AG5" s="23">
        <v>89</v>
      </c>
      <c r="AH5" s="16"/>
      <c r="AI5" s="18"/>
      <c r="AJ5" s="18"/>
      <c r="AK5" s="18"/>
      <c r="AL5" s="23"/>
      <c r="AM5" s="30"/>
      <c r="AN5" s="30"/>
      <c r="AO5" s="62"/>
      <c r="AP5" s="30"/>
      <c r="AQ5" s="30"/>
      <c r="AR5" s="62"/>
      <c r="AS5" s="29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30"/>
      <c r="C6" s="32"/>
      <c r="D6" s="67"/>
      <c r="E6" s="30"/>
      <c r="F6" s="30"/>
      <c r="G6" s="30"/>
      <c r="H6" s="62"/>
      <c r="I6" s="30"/>
      <c r="J6" s="108"/>
      <c r="K6" s="29"/>
      <c r="L6" s="107"/>
      <c r="M6" s="18"/>
      <c r="N6" s="18"/>
      <c r="O6" s="18"/>
      <c r="Q6" s="30"/>
      <c r="R6" s="30"/>
      <c r="S6" s="62"/>
      <c r="T6" s="30"/>
      <c r="U6" s="30"/>
      <c r="V6" s="62"/>
      <c r="W6" s="29"/>
      <c r="X6" s="30">
        <v>2008</v>
      </c>
      <c r="Y6" s="30" t="s">
        <v>39</v>
      </c>
      <c r="Z6" s="67" t="s">
        <v>34</v>
      </c>
      <c r="AA6" s="30">
        <v>15</v>
      </c>
      <c r="AB6" s="30">
        <v>0</v>
      </c>
      <c r="AC6" s="30">
        <v>0</v>
      </c>
      <c r="AD6" s="30">
        <v>11</v>
      </c>
      <c r="AE6" s="30">
        <v>41</v>
      </c>
      <c r="AF6" s="53">
        <v>0.43609999999999999</v>
      </c>
      <c r="AG6" s="23">
        <v>94</v>
      </c>
      <c r="AH6" s="16"/>
      <c r="AI6" s="18"/>
      <c r="AJ6" s="18"/>
      <c r="AK6" s="18"/>
      <c r="AM6" s="30"/>
      <c r="AN6" s="30"/>
      <c r="AO6" s="62"/>
      <c r="AP6" s="30"/>
      <c r="AQ6" s="30"/>
      <c r="AR6" s="62"/>
      <c r="AS6" s="29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30">
        <v>2009</v>
      </c>
      <c r="C7" s="62" t="s">
        <v>31</v>
      </c>
      <c r="D7" s="67" t="s">
        <v>32</v>
      </c>
      <c r="E7" s="30">
        <v>18</v>
      </c>
      <c r="F7" s="30">
        <v>0</v>
      </c>
      <c r="G7" s="62">
        <v>1</v>
      </c>
      <c r="H7" s="30">
        <v>3</v>
      </c>
      <c r="I7" s="30">
        <v>27</v>
      </c>
      <c r="J7" s="108">
        <v>0.33300000000000002</v>
      </c>
      <c r="K7" s="23">
        <v>81</v>
      </c>
      <c r="L7" s="107"/>
      <c r="M7" s="18"/>
      <c r="N7" s="18"/>
      <c r="O7" s="18"/>
      <c r="Q7" s="30"/>
      <c r="R7" s="30"/>
      <c r="S7" s="62"/>
      <c r="T7" s="30"/>
      <c r="U7" s="30"/>
      <c r="V7" s="62"/>
      <c r="W7" s="29"/>
      <c r="X7" s="30"/>
      <c r="Y7" s="32"/>
      <c r="Z7" s="67"/>
      <c r="AA7" s="30"/>
      <c r="AB7" s="30"/>
      <c r="AC7" s="30"/>
      <c r="AD7" s="62"/>
      <c r="AE7" s="30"/>
      <c r="AF7" s="108"/>
      <c r="AG7" s="29"/>
      <c r="AH7" s="107"/>
      <c r="AI7" s="18"/>
      <c r="AJ7" s="18"/>
      <c r="AK7" s="18"/>
      <c r="AM7" s="30"/>
      <c r="AN7" s="30"/>
      <c r="AO7" s="62"/>
      <c r="AP7" s="30"/>
      <c r="AQ7" s="30"/>
      <c r="AR7" s="62"/>
      <c r="AS7" s="29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30"/>
      <c r="C8" s="32"/>
      <c r="D8" s="67"/>
      <c r="E8" s="30"/>
      <c r="F8" s="30"/>
      <c r="G8" s="30"/>
      <c r="H8" s="62"/>
      <c r="I8" s="30"/>
      <c r="J8" s="108"/>
      <c r="K8" s="29"/>
      <c r="L8" s="107"/>
      <c r="M8" s="18"/>
      <c r="N8" s="18"/>
      <c r="O8" s="18"/>
      <c r="Q8" s="30"/>
      <c r="R8" s="30"/>
      <c r="S8" s="62"/>
      <c r="T8" s="30"/>
      <c r="U8" s="30"/>
      <c r="V8" s="62"/>
      <c r="W8" s="29"/>
      <c r="X8" s="30">
        <v>2010</v>
      </c>
      <c r="Y8" s="30" t="s">
        <v>36</v>
      </c>
      <c r="Z8" s="67" t="s">
        <v>71</v>
      </c>
      <c r="AA8" s="30">
        <v>15</v>
      </c>
      <c r="AB8" s="30">
        <v>0</v>
      </c>
      <c r="AC8" s="30">
        <v>5</v>
      </c>
      <c r="AD8" s="30">
        <v>9</v>
      </c>
      <c r="AE8" s="30">
        <v>39</v>
      </c>
      <c r="AF8" s="53">
        <v>0.52</v>
      </c>
      <c r="AG8" s="23">
        <v>75</v>
      </c>
      <c r="AH8" s="16"/>
      <c r="AI8" s="16"/>
      <c r="AJ8" s="16"/>
      <c r="AK8" s="18"/>
      <c r="AL8" s="23"/>
      <c r="AM8" s="30"/>
      <c r="AN8" s="30"/>
      <c r="AO8" s="30"/>
      <c r="AP8" s="30"/>
      <c r="AQ8" s="30"/>
      <c r="AR8" s="125"/>
      <c r="AS8" s="1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30"/>
      <c r="C9" s="32"/>
      <c r="D9" s="67"/>
      <c r="E9" s="30"/>
      <c r="F9" s="30"/>
      <c r="G9" s="30"/>
      <c r="H9" s="62"/>
      <c r="I9" s="30"/>
      <c r="J9" s="108"/>
      <c r="K9" s="29"/>
      <c r="L9" s="107"/>
      <c r="M9" s="18"/>
      <c r="N9" s="18"/>
      <c r="O9" s="18"/>
      <c r="Q9" s="30"/>
      <c r="R9" s="30"/>
      <c r="S9" s="62"/>
      <c r="T9" s="30"/>
      <c r="U9" s="30"/>
      <c r="V9" s="62"/>
      <c r="W9" s="29"/>
      <c r="X9" s="30">
        <v>2011</v>
      </c>
      <c r="Y9" s="30" t="s">
        <v>37</v>
      </c>
      <c r="Z9" s="67" t="s">
        <v>71</v>
      </c>
      <c r="AA9" s="30">
        <v>18</v>
      </c>
      <c r="AB9" s="30">
        <v>0</v>
      </c>
      <c r="AC9" s="30">
        <v>8</v>
      </c>
      <c r="AD9" s="30">
        <v>21</v>
      </c>
      <c r="AE9" s="30">
        <v>56</v>
      </c>
      <c r="AF9" s="53">
        <v>0.62219999999999998</v>
      </c>
      <c r="AG9" s="23">
        <v>90</v>
      </c>
      <c r="AH9" s="16"/>
      <c r="AI9" s="16"/>
      <c r="AJ9" s="16"/>
      <c r="AK9" s="18"/>
      <c r="AL9" s="23"/>
      <c r="AM9" s="30">
        <v>5</v>
      </c>
      <c r="AN9" s="30">
        <v>0</v>
      </c>
      <c r="AO9" s="30">
        <v>0</v>
      </c>
      <c r="AP9" s="30">
        <v>3</v>
      </c>
      <c r="AQ9" s="30">
        <v>10</v>
      </c>
      <c r="AR9" s="125">
        <v>0.66659999999999997</v>
      </c>
      <c r="AS9" s="1">
        <v>15</v>
      </c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30"/>
      <c r="C10" s="32"/>
      <c r="D10" s="67"/>
      <c r="E10" s="30"/>
      <c r="F10" s="30"/>
      <c r="G10" s="30"/>
      <c r="H10" s="62"/>
      <c r="I10" s="30"/>
      <c r="J10" s="108"/>
      <c r="K10" s="29"/>
      <c r="L10" s="107"/>
      <c r="M10" s="18"/>
      <c r="N10" s="18"/>
      <c r="O10" s="18"/>
      <c r="Q10" s="30"/>
      <c r="R10" s="30"/>
      <c r="S10" s="62"/>
      <c r="T10" s="30"/>
      <c r="U10" s="30"/>
      <c r="V10" s="62"/>
      <c r="W10" s="29"/>
      <c r="X10" s="30"/>
      <c r="Y10" s="32"/>
      <c r="Z10" s="67"/>
      <c r="AA10" s="30"/>
      <c r="AB10" s="30"/>
      <c r="AC10" s="30"/>
      <c r="AD10" s="62"/>
      <c r="AE10" s="30"/>
      <c r="AF10" s="108"/>
      <c r="AG10" s="29"/>
      <c r="AH10" s="107"/>
      <c r="AI10" s="18"/>
      <c r="AJ10" s="18"/>
      <c r="AK10" s="18"/>
      <c r="AM10" s="30"/>
      <c r="AN10" s="30"/>
      <c r="AO10" s="62"/>
      <c r="AP10" s="30"/>
      <c r="AQ10" s="30"/>
      <c r="AR10" s="62"/>
      <c r="AS10" s="29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30">
        <v>2014</v>
      </c>
      <c r="C11" s="30" t="s">
        <v>39</v>
      </c>
      <c r="D11" s="67" t="s">
        <v>40</v>
      </c>
      <c r="E11" s="30">
        <v>22</v>
      </c>
      <c r="F11" s="30">
        <v>0</v>
      </c>
      <c r="G11" s="30">
        <v>3</v>
      </c>
      <c r="H11" s="30">
        <v>0</v>
      </c>
      <c r="I11" s="30">
        <v>34</v>
      </c>
      <c r="J11" s="108">
        <v>0.315</v>
      </c>
      <c r="K11" s="23">
        <v>108</v>
      </c>
      <c r="L11" s="107"/>
      <c r="M11" s="18"/>
      <c r="N11" s="18"/>
      <c r="O11" s="18"/>
      <c r="Q11" s="30"/>
      <c r="R11" s="30"/>
      <c r="S11" s="62"/>
      <c r="T11" s="30"/>
      <c r="U11" s="30"/>
      <c r="V11" s="62"/>
      <c r="W11" s="29"/>
      <c r="X11" s="30"/>
      <c r="Y11" s="32"/>
      <c r="Z11" s="67"/>
      <c r="AA11" s="30"/>
      <c r="AB11" s="30"/>
      <c r="AC11" s="30"/>
      <c r="AD11" s="62"/>
      <c r="AE11" s="30"/>
      <c r="AF11" s="108"/>
      <c r="AG11" s="29"/>
      <c r="AH11" s="107"/>
      <c r="AI11" s="18"/>
      <c r="AJ11" s="18"/>
      <c r="AK11" s="18"/>
      <c r="AM11" s="68"/>
      <c r="AN11" s="30"/>
      <c r="AO11" s="62"/>
      <c r="AP11" s="30"/>
      <c r="AQ11" s="30"/>
      <c r="AR11" s="62"/>
      <c r="AS11" s="29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30">
        <v>2015</v>
      </c>
      <c r="C12" s="30" t="s">
        <v>31</v>
      </c>
      <c r="D12" s="67" t="s">
        <v>40</v>
      </c>
      <c r="E12" s="30">
        <v>21</v>
      </c>
      <c r="F12" s="30">
        <v>0</v>
      </c>
      <c r="G12" s="30">
        <v>3</v>
      </c>
      <c r="H12" s="30">
        <v>4</v>
      </c>
      <c r="I12" s="30">
        <v>46</v>
      </c>
      <c r="J12" s="53">
        <v>0.49459999999999998</v>
      </c>
      <c r="K12" s="75">
        <v>93</v>
      </c>
      <c r="L12" s="107"/>
      <c r="M12" s="18"/>
      <c r="N12" s="18"/>
      <c r="O12" s="18"/>
      <c r="Q12" s="30">
        <v>7</v>
      </c>
      <c r="R12" s="62">
        <v>0</v>
      </c>
      <c r="S12" s="30">
        <v>0</v>
      </c>
      <c r="T12" s="30">
        <v>0</v>
      </c>
      <c r="U12" s="30">
        <v>17</v>
      </c>
      <c r="V12" s="108">
        <v>0.58599999999999997</v>
      </c>
      <c r="W12" s="29">
        <v>29</v>
      </c>
      <c r="X12" s="30"/>
      <c r="Y12" s="32"/>
      <c r="Z12" s="67"/>
      <c r="AA12" s="30"/>
      <c r="AB12" s="30"/>
      <c r="AC12" s="30"/>
      <c r="AD12" s="62"/>
      <c r="AE12" s="30"/>
      <c r="AF12" s="108"/>
      <c r="AG12" s="29"/>
      <c r="AH12" s="107"/>
      <c r="AI12" s="18"/>
      <c r="AJ12" s="18"/>
      <c r="AK12" s="18"/>
      <c r="AM12" s="68"/>
      <c r="AN12" s="30"/>
      <c r="AO12" s="62"/>
      <c r="AP12" s="30"/>
      <c r="AQ12" s="30"/>
      <c r="AR12" s="62"/>
      <c r="AS12" s="29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30">
        <v>2016</v>
      </c>
      <c r="C13" s="30" t="s">
        <v>31</v>
      </c>
      <c r="D13" s="67" t="s">
        <v>56</v>
      </c>
      <c r="E13" s="30">
        <v>24</v>
      </c>
      <c r="F13" s="30">
        <v>0</v>
      </c>
      <c r="G13" s="30">
        <v>2</v>
      </c>
      <c r="H13" s="30">
        <v>8</v>
      </c>
      <c r="I13" s="30">
        <v>35</v>
      </c>
      <c r="J13" s="108">
        <v>0.36799999999999999</v>
      </c>
      <c r="K13" s="75">
        <v>95</v>
      </c>
      <c r="L13" s="107"/>
      <c r="M13" s="18"/>
      <c r="N13" s="18"/>
      <c r="O13" s="18"/>
      <c r="Q13" s="30">
        <v>4</v>
      </c>
      <c r="R13" s="62">
        <v>0</v>
      </c>
      <c r="S13" s="30">
        <v>0</v>
      </c>
      <c r="T13" s="30">
        <v>0</v>
      </c>
      <c r="U13" s="30">
        <v>11</v>
      </c>
      <c r="V13" s="108">
        <v>0.84599999999999997</v>
      </c>
      <c r="W13" s="29">
        <v>13</v>
      </c>
      <c r="X13" s="30"/>
      <c r="Y13" s="32"/>
      <c r="Z13" s="67"/>
      <c r="AA13" s="30"/>
      <c r="AB13" s="30"/>
      <c r="AC13" s="30"/>
      <c r="AD13" s="62"/>
      <c r="AE13" s="30"/>
      <c r="AF13" s="108"/>
      <c r="AG13" s="29"/>
      <c r="AH13" s="107"/>
      <c r="AI13" s="18"/>
      <c r="AJ13" s="18"/>
      <c r="AK13" s="18"/>
      <c r="AM13" s="68"/>
      <c r="AN13" s="30"/>
      <c r="AO13" s="62"/>
      <c r="AP13" s="30"/>
      <c r="AQ13" s="30"/>
      <c r="AR13" s="62"/>
      <c r="AS13" s="29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30">
        <v>2017</v>
      </c>
      <c r="C14" s="135" t="s">
        <v>59</v>
      </c>
      <c r="D14" s="67" t="s">
        <v>60</v>
      </c>
      <c r="E14" s="30">
        <v>5</v>
      </c>
      <c r="F14" s="30">
        <v>0</v>
      </c>
      <c r="G14" s="30">
        <v>0</v>
      </c>
      <c r="H14" s="30">
        <v>4</v>
      </c>
      <c r="I14" s="30">
        <v>10</v>
      </c>
      <c r="J14" s="108">
        <v>0.37040000000000001</v>
      </c>
      <c r="K14" s="75">
        <v>27</v>
      </c>
      <c r="L14" s="107"/>
      <c r="M14" s="18"/>
      <c r="N14" s="18"/>
      <c r="O14" s="18"/>
      <c r="Q14" s="68"/>
      <c r="R14" s="30"/>
      <c r="S14" s="62"/>
      <c r="T14" s="30"/>
      <c r="U14" s="30"/>
      <c r="V14" s="62"/>
      <c r="W14" s="29"/>
      <c r="X14" s="30"/>
      <c r="Y14" s="32"/>
      <c r="Z14" s="67"/>
      <c r="AA14" s="30"/>
      <c r="AB14" s="30"/>
      <c r="AC14" s="30"/>
      <c r="AD14" s="62"/>
      <c r="AE14" s="30"/>
      <c r="AF14" s="108"/>
      <c r="AG14" s="29"/>
      <c r="AH14" s="107"/>
      <c r="AI14" s="18"/>
      <c r="AJ14" s="18"/>
      <c r="AK14" s="18"/>
      <c r="AM14" s="68"/>
      <c r="AN14" s="30"/>
      <c r="AO14" s="62"/>
      <c r="AP14" s="30"/>
      <c r="AQ14" s="30"/>
      <c r="AR14" s="62"/>
      <c r="AS14" s="29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30">
        <v>2017</v>
      </c>
      <c r="C15" s="30" t="s">
        <v>58</v>
      </c>
      <c r="D15" s="67" t="s">
        <v>56</v>
      </c>
      <c r="E15" s="30">
        <v>9</v>
      </c>
      <c r="F15" s="30">
        <v>0</v>
      </c>
      <c r="G15" s="30">
        <v>4</v>
      </c>
      <c r="H15" s="30">
        <v>1</v>
      </c>
      <c r="I15" s="30">
        <v>20</v>
      </c>
      <c r="J15" s="53">
        <v>0.57140000000000002</v>
      </c>
      <c r="K15" s="75">
        <v>35</v>
      </c>
      <c r="L15" s="107"/>
      <c r="M15" s="18"/>
      <c r="N15" s="18"/>
      <c r="O15" s="18"/>
      <c r="Q15" s="68"/>
      <c r="R15" s="30"/>
      <c r="S15" s="62"/>
      <c r="T15" s="30"/>
      <c r="U15" s="30"/>
      <c r="V15" s="62"/>
      <c r="W15" s="29"/>
      <c r="X15" s="30"/>
      <c r="Y15" s="32"/>
      <c r="Z15" s="67"/>
      <c r="AA15" s="30"/>
      <c r="AB15" s="30"/>
      <c r="AC15" s="30"/>
      <c r="AD15" s="62"/>
      <c r="AE15" s="30"/>
      <c r="AF15" s="108"/>
      <c r="AG15" s="29"/>
      <c r="AH15" s="107"/>
      <c r="AI15" s="18"/>
      <c r="AJ15" s="18"/>
      <c r="AK15" s="18"/>
      <c r="AM15" s="68"/>
      <c r="AN15" s="30"/>
      <c r="AO15" s="62"/>
      <c r="AP15" s="30"/>
      <c r="AQ15" s="30"/>
      <c r="AR15" s="62"/>
      <c r="AS15" s="29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30">
        <v>2018</v>
      </c>
      <c r="C16" s="30" t="s">
        <v>31</v>
      </c>
      <c r="D16" s="67" t="s">
        <v>56</v>
      </c>
      <c r="E16" s="30">
        <v>20</v>
      </c>
      <c r="F16" s="30">
        <v>0</v>
      </c>
      <c r="G16" s="30">
        <v>8</v>
      </c>
      <c r="H16" s="30">
        <v>7</v>
      </c>
      <c r="I16" s="30">
        <v>54</v>
      </c>
      <c r="J16" s="53">
        <v>0.46949999999999997</v>
      </c>
      <c r="K16" s="36">
        <v>115</v>
      </c>
      <c r="L16" s="107"/>
      <c r="M16" s="18"/>
      <c r="N16" s="18"/>
      <c r="O16" s="18"/>
      <c r="P16" s="34"/>
      <c r="Q16" s="30">
        <v>4</v>
      </c>
      <c r="R16" s="30">
        <v>0</v>
      </c>
      <c r="S16" s="62">
        <v>1</v>
      </c>
      <c r="T16" s="30">
        <v>2</v>
      </c>
      <c r="U16" s="30">
        <v>8</v>
      </c>
      <c r="V16" s="125">
        <v>0.36359999999999998</v>
      </c>
      <c r="W16" s="23">
        <v>22</v>
      </c>
      <c r="X16" s="30">
        <v>2018</v>
      </c>
      <c r="Y16" s="32" t="s">
        <v>77</v>
      </c>
      <c r="Z16" s="67" t="s">
        <v>71</v>
      </c>
      <c r="AA16" s="30">
        <v>1</v>
      </c>
      <c r="AB16" s="30">
        <v>0</v>
      </c>
      <c r="AC16" s="30">
        <v>1</v>
      </c>
      <c r="AD16" s="62">
        <v>0</v>
      </c>
      <c r="AE16" s="30">
        <v>4</v>
      </c>
      <c r="AF16" s="53">
        <v>0.66659999999999997</v>
      </c>
      <c r="AG16" s="23">
        <v>6</v>
      </c>
      <c r="AH16" s="18"/>
      <c r="AI16" s="18"/>
      <c r="AJ16" s="18"/>
      <c r="AK16" s="18"/>
      <c r="AL16" s="23"/>
      <c r="AM16" s="67"/>
      <c r="AN16" s="67"/>
      <c r="AO16" s="39"/>
      <c r="AP16" s="67"/>
      <c r="AQ16" s="67"/>
      <c r="AR16" s="39"/>
      <c r="AS16" s="29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x14ac:dyDescent="0.25">
      <c r="A17" s="34"/>
      <c r="B17" s="30"/>
      <c r="C17" s="30"/>
      <c r="D17" s="67"/>
      <c r="E17" s="30"/>
      <c r="F17" s="30"/>
      <c r="G17" s="30"/>
      <c r="H17" s="30"/>
      <c r="I17" s="30"/>
      <c r="J17" s="53"/>
      <c r="K17" s="70"/>
      <c r="L17" s="107"/>
      <c r="M17" s="18"/>
      <c r="N17" s="18"/>
      <c r="O17" s="18"/>
      <c r="Q17" s="68"/>
      <c r="R17" s="30"/>
      <c r="S17" s="62"/>
      <c r="T17" s="30"/>
      <c r="U17" s="30"/>
      <c r="V17" s="62"/>
      <c r="W17" s="29"/>
      <c r="X17" s="30">
        <v>2019</v>
      </c>
      <c r="Y17" s="30" t="s">
        <v>79</v>
      </c>
      <c r="Z17" s="67" t="s">
        <v>80</v>
      </c>
      <c r="AA17" s="30">
        <v>3</v>
      </c>
      <c r="AB17" s="30">
        <v>0</v>
      </c>
      <c r="AC17" s="30">
        <v>0</v>
      </c>
      <c r="AD17" s="30">
        <v>1</v>
      </c>
      <c r="AE17" s="30">
        <v>5</v>
      </c>
      <c r="AF17" s="53">
        <v>0.55549999999999999</v>
      </c>
      <c r="AG17" s="29">
        <v>9</v>
      </c>
      <c r="AH17" s="107"/>
      <c r="AI17" s="18"/>
      <c r="AJ17" s="18"/>
      <c r="AK17" s="18"/>
      <c r="AM17" s="30">
        <v>6</v>
      </c>
      <c r="AN17" s="30">
        <v>0</v>
      </c>
      <c r="AO17" s="62">
        <v>2</v>
      </c>
      <c r="AP17" s="30">
        <v>3</v>
      </c>
      <c r="AQ17" s="30">
        <v>22</v>
      </c>
      <c r="AR17" s="125">
        <v>0.6875</v>
      </c>
      <c r="AS17" s="29">
        <v>32</v>
      </c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131" t="s">
        <v>70</v>
      </c>
      <c r="C18" s="132"/>
      <c r="D18" s="133"/>
      <c r="E18" s="112">
        <f>SUM(E4:E17)</f>
        <v>119</v>
      </c>
      <c r="F18" s="112">
        <f>SUM(F4:F17)</f>
        <v>0</v>
      </c>
      <c r="G18" s="112">
        <f>SUM(G4:G17)</f>
        <v>21</v>
      </c>
      <c r="H18" s="112">
        <f>SUM(H4:H17)</f>
        <v>27</v>
      </c>
      <c r="I18" s="112">
        <f>SUM(I4:I17)</f>
        <v>226</v>
      </c>
      <c r="J18" s="113">
        <f>PRODUCT(I18/K18)</f>
        <v>0.40794223826714804</v>
      </c>
      <c r="K18" s="70">
        <f>SUM(K4:K17)</f>
        <v>554</v>
      </c>
      <c r="L18" s="22"/>
      <c r="M18" s="20"/>
      <c r="N18" s="114"/>
      <c r="O18" s="115"/>
      <c r="P18" s="23"/>
      <c r="Q18" s="112">
        <f>SUM(Q4:Q17)</f>
        <v>15</v>
      </c>
      <c r="R18" s="112">
        <f>SUM(R4:R17)</f>
        <v>0</v>
      </c>
      <c r="S18" s="112">
        <f>SUM(S4:S17)</f>
        <v>1</v>
      </c>
      <c r="T18" s="112">
        <f>SUM(T4:T17)</f>
        <v>2</v>
      </c>
      <c r="U18" s="112">
        <f>SUM(U4:U17)</f>
        <v>36</v>
      </c>
      <c r="V18" s="113">
        <f>PRODUCT(U18/W18)</f>
        <v>0.5625</v>
      </c>
      <c r="W18" s="70">
        <f>SUM(W4:W17)</f>
        <v>64</v>
      </c>
      <c r="X18" s="16" t="s">
        <v>70</v>
      </c>
      <c r="Y18" s="17"/>
      <c r="Z18" s="15"/>
      <c r="AA18" s="112">
        <f>SUM(AA4:AA17)</f>
        <v>80</v>
      </c>
      <c r="AB18" s="112">
        <f>SUM(AB4:AB17)</f>
        <v>0</v>
      </c>
      <c r="AC18" s="112">
        <f>SUM(AC4:AC17)</f>
        <v>22</v>
      </c>
      <c r="AD18" s="112">
        <f>SUM(AD4:AD17)</f>
        <v>45</v>
      </c>
      <c r="AE18" s="112">
        <f>SUM(AE4:AE17)</f>
        <v>223</v>
      </c>
      <c r="AF18" s="113">
        <f>PRODUCT(AE18/AG18)</f>
        <v>0.52224824355971899</v>
      </c>
      <c r="AG18" s="70">
        <f>SUM(AG4:AG17)</f>
        <v>427</v>
      </c>
      <c r="AH18" s="22"/>
      <c r="AI18" s="20"/>
      <c r="AJ18" s="114"/>
      <c r="AK18" s="115"/>
      <c r="AL18" s="23"/>
      <c r="AM18" s="112">
        <f>SUM(AM4:AM17)</f>
        <v>11</v>
      </c>
      <c r="AN18" s="112">
        <f>SUM(AN4:AN17)</f>
        <v>0</v>
      </c>
      <c r="AO18" s="112">
        <f>SUM(AO4:AO17)</f>
        <v>2</v>
      </c>
      <c r="AP18" s="112">
        <f>SUM(AP4:AP17)</f>
        <v>6</v>
      </c>
      <c r="AQ18" s="112">
        <f>SUM(AQ4:AQ17)</f>
        <v>32</v>
      </c>
      <c r="AR18" s="113">
        <f>PRODUCT(AQ18/AS18)</f>
        <v>0.68085106382978722</v>
      </c>
      <c r="AS18" s="106">
        <f>SUM(AS4:AS17)</f>
        <v>47</v>
      </c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5"/>
      <c r="K19" s="29"/>
      <c r="L19" s="23"/>
      <c r="M19" s="23"/>
      <c r="N19" s="23"/>
      <c r="O19" s="23"/>
      <c r="P19" s="34"/>
      <c r="Q19" s="34"/>
      <c r="R19" s="36"/>
      <c r="S19" s="34"/>
      <c r="T19" s="34"/>
      <c r="U19" s="23"/>
      <c r="V19" s="23"/>
      <c r="W19" s="29"/>
      <c r="X19" s="34"/>
      <c r="Y19" s="34"/>
      <c r="Z19" s="34"/>
      <c r="AA19" s="34"/>
      <c r="AB19" s="34"/>
      <c r="AC19" s="34"/>
      <c r="AD19" s="34"/>
      <c r="AE19" s="34"/>
      <c r="AF19" s="35"/>
      <c r="AG19" s="29"/>
      <c r="AH19" s="23"/>
      <c r="AI19" s="23"/>
      <c r="AJ19" s="23"/>
      <c r="AK19" s="23"/>
      <c r="AL19" s="34"/>
      <c r="AM19" s="34"/>
      <c r="AN19" s="36"/>
      <c r="AO19" s="34"/>
      <c r="AP19" s="34"/>
      <c r="AQ19" s="23"/>
      <c r="AR19" s="23"/>
      <c r="AS19" s="29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x14ac:dyDescent="0.25">
      <c r="A20" s="34"/>
      <c r="B20" s="117" t="s">
        <v>69</v>
      </c>
      <c r="C20" s="118"/>
      <c r="D20" s="119"/>
      <c r="E20" s="15" t="s">
        <v>2</v>
      </c>
      <c r="F20" s="18" t="s">
        <v>7</v>
      </c>
      <c r="G20" s="15" t="s">
        <v>4</v>
      </c>
      <c r="H20" s="18" t="s">
        <v>5</v>
      </c>
      <c r="I20" s="18" t="s">
        <v>12</v>
      </c>
      <c r="J20" s="18" t="s">
        <v>17</v>
      </c>
      <c r="K20" s="23"/>
      <c r="L20" s="18" t="s">
        <v>21</v>
      </c>
      <c r="M20" s="18" t="s">
        <v>22</v>
      </c>
      <c r="N20" s="18" t="s">
        <v>75</v>
      </c>
      <c r="O20" s="18" t="s">
        <v>76</v>
      </c>
      <c r="Q20" s="36"/>
      <c r="R20" s="36" t="s">
        <v>28</v>
      </c>
      <c r="S20" s="36"/>
      <c r="T20" s="34" t="s">
        <v>78</v>
      </c>
      <c r="U20" s="23"/>
      <c r="V20" s="29"/>
      <c r="W20" s="29"/>
      <c r="X20" s="116"/>
      <c r="Y20" s="116"/>
      <c r="Z20" s="116"/>
      <c r="AA20" s="116"/>
      <c r="AB20" s="116"/>
      <c r="AC20" s="34"/>
      <c r="AD20" s="34"/>
      <c r="AE20" s="34"/>
      <c r="AF20" s="34"/>
      <c r="AG20" s="34"/>
      <c r="AH20" s="34"/>
      <c r="AI20" s="34"/>
      <c r="AJ20" s="34"/>
      <c r="AK20" s="34"/>
      <c r="AM20" s="29"/>
      <c r="AN20" s="116"/>
      <c r="AO20" s="116"/>
      <c r="AP20" s="116"/>
      <c r="AQ20" s="116"/>
      <c r="AR20" s="116"/>
      <c r="AS20" s="116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x14ac:dyDescent="0.25">
      <c r="A21" s="34"/>
      <c r="B21" s="38" t="s">
        <v>43</v>
      </c>
      <c r="C21" s="12"/>
      <c r="D21" s="39"/>
      <c r="E21" s="120">
        <v>14</v>
      </c>
      <c r="F21" s="120">
        <v>0</v>
      </c>
      <c r="G21" s="120">
        <v>2</v>
      </c>
      <c r="H21" s="120">
        <v>0</v>
      </c>
      <c r="I21" s="120">
        <v>9</v>
      </c>
      <c r="J21" s="134">
        <v>0.23100000000000001</v>
      </c>
      <c r="K21" s="34">
        <f>PRODUCT(I21/J21)</f>
        <v>38.961038961038959</v>
      </c>
      <c r="L21" s="121">
        <f t="shared" ref="L21:L22" si="0">PRODUCT((F21+G21)/E21)</f>
        <v>0.14285714285714285</v>
      </c>
      <c r="M21" s="121">
        <f t="shared" ref="M21:M22" si="1">PRODUCT(H21/E21)</f>
        <v>0</v>
      </c>
      <c r="N21" s="121">
        <f t="shared" ref="N21:N22" si="2">PRODUCT((F21+G21+H21)/E21)</f>
        <v>0.14285714285714285</v>
      </c>
      <c r="O21" s="121">
        <f t="shared" ref="O21:O22" si="3">PRODUCT(I21/E21)</f>
        <v>0.6428571428571429</v>
      </c>
      <c r="Q21" s="36"/>
      <c r="R21" s="36"/>
      <c r="S21" s="36"/>
      <c r="T21" s="34" t="s">
        <v>30</v>
      </c>
      <c r="U21" s="34"/>
      <c r="V21" s="34"/>
      <c r="W21" s="34"/>
      <c r="X21" s="36"/>
      <c r="Y21" s="36"/>
      <c r="Z21" s="36"/>
      <c r="AA21" s="36"/>
      <c r="AB21" s="36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6"/>
      <c r="AO21" s="36"/>
      <c r="AP21" s="36"/>
      <c r="AQ21" s="36"/>
      <c r="AR21" s="36"/>
      <c r="AS21" s="36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x14ac:dyDescent="0.25">
      <c r="A22" s="34"/>
      <c r="B22" s="109" t="s">
        <v>29</v>
      </c>
      <c r="C22" s="110"/>
      <c r="D22" s="111"/>
      <c r="E22" s="120">
        <f>PRODUCT(E18+Q18)</f>
        <v>134</v>
      </c>
      <c r="F22" s="120">
        <f>PRODUCT(F18+R18)</f>
        <v>0</v>
      </c>
      <c r="G22" s="120">
        <f>PRODUCT(G18+S18)</f>
        <v>22</v>
      </c>
      <c r="H22" s="120">
        <f>PRODUCT(H18+T18)</f>
        <v>29</v>
      </c>
      <c r="I22" s="120">
        <f>PRODUCT(I18+U18)</f>
        <v>262</v>
      </c>
      <c r="J22" s="134">
        <f>PRODUCT(I22/K22)</f>
        <v>0.42394822006472493</v>
      </c>
      <c r="K22" s="34">
        <f>PRODUCT(K18+W18)</f>
        <v>618</v>
      </c>
      <c r="L22" s="121">
        <f t="shared" si="0"/>
        <v>0.16417910447761194</v>
      </c>
      <c r="M22" s="121">
        <f t="shared" si="1"/>
        <v>0.21641791044776118</v>
      </c>
      <c r="N22" s="121">
        <f t="shared" si="2"/>
        <v>0.38059701492537312</v>
      </c>
      <c r="O22" s="121">
        <f t="shared" si="3"/>
        <v>1.955223880597015</v>
      </c>
      <c r="Q22" s="36"/>
      <c r="R22" s="36"/>
      <c r="S22" s="36"/>
      <c r="T22" s="34" t="s">
        <v>41</v>
      </c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x14ac:dyDescent="0.25">
      <c r="A23" s="34"/>
      <c r="B23" s="27" t="s">
        <v>68</v>
      </c>
      <c r="C23" s="25"/>
      <c r="D23" s="57"/>
      <c r="E23" s="120">
        <f>PRODUCT(AA18+AM18)</f>
        <v>91</v>
      </c>
      <c r="F23" s="120">
        <f>PRODUCT(AB18+AN18)</f>
        <v>0</v>
      </c>
      <c r="G23" s="120">
        <f>PRODUCT(AC18+AO18)</f>
        <v>24</v>
      </c>
      <c r="H23" s="120">
        <f>PRODUCT(AD18+AP18)</f>
        <v>51</v>
      </c>
      <c r="I23" s="120">
        <f>PRODUCT(AE18+AQ18)</f>
        <v>255</v>
      </c>
      <c r="J23" s="134">
        <f>PRODUCT(I23/K23)</f>
        <v>0.53797468354430378</v>
      </c>
      <c r="K23" s="23">
        <f>PRODUCT(AG18+AS18)</f>
        <v>474</v>
      </c>
      <c r="L23" s="121">
        <f>PRODUCT((F23+G23)/E23)</f>
        <v>0.26373626373626374</v>
      </c>
      <c r="M23" s="121">
        <f>PRODUCT(H23/E23)</f>
        <v>0.56043956043956045</v>
      </c>
      <c r="N23" s="121">
        <f>PRODUCT((F23+G23+H23)/E23)</f>
        <v>0.82417582417582413</v>
      </c>
      <c r="O23" s="121">
        <f>PRODUCT(I23/E23)</f>
        <v>2.802197802197802</v>
      </c>
      <c r="Q23" s="36"/>
      <c r="R23" s="36"/>
      <c r="S23" s="34"/>
      <c r="T23" s="34" t="s">
        <v>57</v>
      </c>
      <c r="U23" s="23"/>
      <c r="V23" s="23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23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x14ac:dyDescent="0.25">
      <c r="A24" s="34"/>
      <c r="B24" s="122" t="s">
        <v>70</v>
      </c>
      <c r="C24" s="123"/>
      <c r="D24" s="124"/>
      <c r="E24" s="120">
        <f>SUM(E21:E23)</f>
        <v>239</v>
      </c>
      <c r="F24" s="120">
        <f t="shared" ref="F24:I24" si="4">SUM(F21:F23)</f>
        <v>0</v>
      </c>
      <c r="G24" s="120">
        <f t="shared" si="4"/>
        <v>48</v>
      </c>
      <c r="H24" s="120">
        <f t="shared" si="4"/>
        <v>80</v>
      </c>
      <c r="I24" s="120">
        <f t="shared" si="4"/>
        <v>526</v>
      </c>
      <c r="J24" s="134">
        <f>PRODUCT(I24/K24)</f>
        <v>0.46509117633549218</v>
      </c>
      <c r="K24" s="34">
        <f>SUM(K21:K23)</f>
        <v>1130.9610389610389</v>
      </c>
      <c r="L24" s="121">
        <f>PRODUCT((F24+G24)/E24)</f>
        <v>0.20083682008368201</v>
      </c>
      <c r="M24" s="121">
        <f>PRODUCT(H24/E24)</f>
        <v>0.33472803347280333</v>
      </c>
      <c r="N24" s="121">
        <f>PRODUCT((F24+G24+H24)/E24)</f>
        <v>0.53556485355648531</v>
      </c>
      <c r="O24" s="121">
        <f>PRODUCT(I24/E24)</f>
        <v>2.2008368200836821</v>
      </c>
      <c r="Q24" s="23"/>
      <c r="R24" s="23"/>
      <c r="S24" s="23"/>
      <c r="T24" s="97" t="s">
        <v>61</v>
      </c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23"/>
      <c r="F25" s="23"/>
      <c r="G25" s="23"/>
      <c r="H25" s="23"/>
      <c r="I25" s="23"/>
      <c r="J25" s="34"/>
      <c r="K25" s="34"/>
      <c r="L25" s="23"/>
      <c r="M25" s="23"/>
      <c r="N25" s="23"/>
      <c r="O25" s="23"/>
      <c r="P25" s="34"/>
      <c r="Q25" s="34"/>
      <c r="R25" s="34"/>
      <c r="S25" s="34"/>
      <c r="T25" s="34" t="s">
        <v>81</v>
      </c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 t="s">
        <v>82</v>
      </c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23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J78" s="34"/>
      <c r="K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J79" s="34"/>
      <c r="K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J80" s="34"/>
      <c r="K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J81" s="34"/>
      <c r="K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J82" s="34"/>
      <c r="K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J83" s="34"/>
      <c r="K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J84" s="34"/>
      <c r="K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J85" s="34"/>
      <c r="K85" s="34"/>
      <c r="L85"/>
      <c r="M85"/>
      <c r="N85"/>
      <c r="O85"/>
      <c r="P85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23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23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23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23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23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23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23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23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23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23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23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23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23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23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23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23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23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23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23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23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23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23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23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23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23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23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23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23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23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23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23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23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23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23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23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23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23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23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23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23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23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23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23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23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23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23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23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23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23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23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23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23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23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23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23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23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23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23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23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23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23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23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23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23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23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23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23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23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23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23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23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23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23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23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23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23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23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A174" s="34"/>
      <c r="B174" s="34"/>
      <c r="C174" s="34"/>
      <c r="D174" s="34"/>
      <c r="L174"/>
      <c r="M174"/>
      <c r="N174"/>
      <c r="O174"/>
      <c r="P17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23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A175" s="34"/>
      <c r="B175" s="34"/>
      <c r="C175" s="34"/>
      <c r="D175" s="34"/>
      <c r="L175"/>
      <c r="M175"/>
      <c r="N175"/>
      <c r="O175"/>
      <c r="P175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23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</row>
    <row r="176" spans="1:57" ht="14.25" x14ac:dyDescent="0.2">
      <c r="A176" s="34"/>
      <c r="B176" s="34"/>
      <c r="C176" s="34"/>
      <c r="D176" s="34"/>
      <c r="L176"/>
      <c r="M176"/>
      <c r="N176"/>
      <c r="O176"/>
      <c r="P176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23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</row>
    <row r="177" spans="1:57" ht="14.25" x14ac:dyDescent="0.2">
      <c r="A177" s="34"/>
      <c r="B177" s="34"/>
      <c r="C177" s="34"/>
      <c r="D177" s="34"/>
      <c r="L177"/>
      <c r="M177"/>
      <c r="N177"/>
      <c r="O177"/>
      <c r="P177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23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</row>
    <row r="178" spans="1:57" ht="14.25" x14ac:dyDescent="0.2">
      <c r="A178" s="34"/>
      <c r="B178" s="34"/>
      <c r="C178" s="34"/>
      <c r="D178" s="34"/>
      <c r="L178"/>
      <c r="M178"/>
      <c r="N178"/>
      <c r="O178"/>
      <c r="P178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23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</row>
    <row r="179" spans="1:57" ht="14.25" x14ac:dyDescent="0.2">
      <c r="A179" s="34"/>
      <c r="B179" s="34"/>
      <c r="C179" s="34"/>
      <c r="D179" s="34"/>
      <c r="L179"/>
      <c r="M179"/>
      <c r="N179"/>
      <c r="O179"/>
      <c r="P179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23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</row>
    <row r="180" spans="1:57" ht="14.25" x14ac:dyDescent="0.2">
      <c r="A180" s="34"/>
      <c r="B180" s="34"/>
      <c r="C180" s="34"/>
      <c r="D180" s="34"/>
      <c r="L180"/>
      <c r="M180"/>
      <c r="N180"/>
      <c r="O180"/>
      <c r="P180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23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</row>
    <row r="181" spans="1:57" ht="14.25" x14ac:dyDescent="0.2">
      <c r="A181" s="34"/>
      <c r="B181" s="34"/>
      <c r="C181" s="34"/>
      <c r="D181" s="34"/>
      <c r="L181"/>
      <c r="M181"/>
      <c r="N181"/>
      <c r="O181"/>
      <c r="P181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23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</row>
    <row r="182" spans="1:57" ht="14.25" x14ac:dyDescent="0.2">
      <c r="L182"/>
      <c r="M182"/>
      <c r="N182"/>
      <c r="O182"/>
      <c r="P182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23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</row>
    <row r="183" spans="1:57" ht="14.25" x14ac:dyDescent="0.2">
      <c r="L183"/>
      <c r="M183"/>
      <c r="N183"/>
      <c r="O183"/>
      <c r="P183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2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23"/>
      <c r="U184" s="23"/>
      <c r="V184" s="23"/>
      <c r="AH184" s="34"/>
      <c r="AI184" s="34"/>
      <c r="AJ184" s="34"/>
      <c r="AK184" s="34"/>
      <c r="AL184" s="23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23"/>
      <c r="U185" s="23"/>
      <c r="V185" s="23"/>
      <c r="AH185" s="34"/>
      <c r="AI185" s="34"/>
      <c r="AJ185" s="34"/>
      <c r="AK185" s="34"/>
      <c r="AL185" s="23"/>
    </row>
    <row r="186" spans="1:57" ht="14.25" x14ac:dyDescent="0.2">
      <c r="L186" s="23"/>
      <c r="M186" s="23"/>
      <c r="N186" s="23"/>
      <c r="O186" s="23"/>
      <c r="P186" s="23"/>
      <c r="AH186" s="34"/>
      <c r="AI186" s="34"/>
      <c r="AJ186" s="34"/>
      <c r="AK186" s="34"/>
      <c r="AL186" s="23"/>
    </row>
    <row r="187" spans="1:57" ht="14.25" x14ac:dyDescent="0.2">
      <c r="L187" s="23"/>
      <c r="M187" s="23"/>
      <c r="N187" s="23"/>
      <c r="O187" s="23"/>
      <c r="P187" s="23"/>
      <c r="AH187" s="34"/>
      <c r="AI187" s="34"/>
      <c r="AJ187" s="34"/>
      <c r="AK187" s="34"/>
      <c r="AL187" s="23"/>
    </row>
    <row r="188" spans="1:57" ht="14.25" x14ac:dyDescent="0.2">
      <c r="L188" s="23"/>
      <c r="M188" s="23"/>
      <c r="N188" s="23"/>
      <c r="O188" s="23"/>
      <c r="P188" s="23"/>
      <c r="AH188" s="34"/>
      <c r="AI188" s="34"/>
      <c r="AJ188" s="34"/>
      <c r="AK188" s="34"/>
      <c r="AL188" s="23"/>
    </row>
    <row r="189" spans="1:57" ht="14.25" x14ac:dyDescent="0.2">
      <c r="L189" s="23"/>
      <c r="M189" s="23"/>
      <c r="N189" s="23"/>
      <c r="O189" s="23"/>
      <c r="P189" s="23"/>
      <c r="AH189" s="23"/>
      <c r="AI189" s="23"/>
      <c r="AJ189" s="23"/>
      <c r="AK189" s="23"/>
      <c r="AL189" s="23"/>
    </row>
  </sheetData>
  <sortState ref="B16:AR17">
    <sortCondition ref="B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2019-09-02T20:23:29Z</dcterms:modified>
</cp:coreProperties>
</file>