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5" i="1" l="1"/>
  <c r="J45" i="1"/>
  <c r="I45" i="1"/>
  <c r="H45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12" i="5" l="1"/>
  <c r="N12" i="5"/>
  <c r="M12" i="5"/>
  <c r="L12" i="5"/>
  <c r="O11" i="5"/>
  <c r="N11" i="5"/>
  <c r="M11" i="5"/>
  <c r="L11" i="5"/>
  <c r="K11" i="5"/>
  <c r="AS8" i="5"/>
  <c r="AR8" i="5" s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J8" i="5"/>
  <c r="I8" i="5"/>
  <c r="H8" i="5"/>
  <c r="H12" i="5" s="1"/>
  <c r="G8" i="5"/>
  <c r="F8" i="5"/>
  <c r="F12" i="5" s="1"/>
  <c r="E8" i="5"/>
  <c r="J5" i="5"/>
  <c r="J4" i="5"/>
  <c r="K13" i="5" l="1"/>
  <c r="E12" i="5"/>
  <c r="G12" i="5"/>
  <c r="I12" i="5"/>
  <c r="K14" i="5"/>
  <c r="F13" i="5"/>
  <c r="H13" i="5"/>
  <c r="N13" i="5" s="1"/>
  <c r="F14" i="5"/>
  <c r="J13" i="5"/>
  <c r="O13" i="5"/>
  <c r="E14" i="5"/>
  <c r="G14" i="5"/>
  <c r="L14" i="5" s="1"/>
  <c r="I14" i="5"/>
  <c r="J12" i="5"/>
  <c r="L13" i="5"/>
  <c r="AF8" i="5"/>
  <c r="H14" i="5" l="1"/>
  <c r="M14" i="5" s="1"/>
  <c r="M13" i="5"/>
  <c r="N14" i="5"/>
  <c r="O14" i="5"/>
  <c r="J14" i="5"/>
  <c r="O23" i="1" l="1"/>
  <c r="O22" i="1"/>
  <c r="O21" i="1"/>
  <c r="O24" i="1" s="1"/>
</calcChain>
</file>

<file path=xl/sharedStrings.xml><?xml version="1.0" encoding="utf-8"?>
<sst xmlns="http://schemas.openxmlformats.org/spreadsheetml/2006/main" count="397" uniqueCount="218">
  <si>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</si>
  <si>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</si>
  <si>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</si>
  <si>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</si>
  <si>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</si>
  <si>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</si>
  <si>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</si>
  <si>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</si>
  <si>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</si>
  <si>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</si>
  <si>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</si>
  <si>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</si>
  <si>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</si>
  <si>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</si>
  <si>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</si>
  <si>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</si>
  <si>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</si>
  <si>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</si>
  <si>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</si>
  <si>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</si>
  <si>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</si>
  <si>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</si>
  <si>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</si>
  <si>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</si>
  <si>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</si>
  <si>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</si>
  <si>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</si>
  <si>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</si>
  <si>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</si>
  <si>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</si>
  <si>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</si>
  <si>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</si>
  <si>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</si>
  <si>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</si>
  <si>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</si>
  <si>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</si>
  <si>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</si>
  <si>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</si>
  <si>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</si>
  <si>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</si>
  <si>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</si>
  <si>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</si>
  <si>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</si>
  <si>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</si>
  <si>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</si>
  <si>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</si>
  <si>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</si>
  <si>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</si>
  <si>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</si>
  <si>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</si>
  <si>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</si>
  <si>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</si>
  <si>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</si>
  <si>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</si>
  <si>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</si>
  <si>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</si>
  <si>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</si>
  <si>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</si>
  <si>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</si>
  <si>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3.</t>
  </si>
  <si>
    <t>A - POJAT</t>
  </si>
  <si>
    <t>1.</t>
  </si>
  <si>
    <t>6.</t>
  </si>
  <si>
    <t>8.</t>
  </si>
  <si>
    <t>0/2</t>
  </si>
  <si>
    <t>0/3</t>
  </si>
  <si>
    <t>0/0</t>
  </si>
  <si>
    <t>ykköspesis</t>
  </si>
  <si>
    <t>Pasi Haapasalmi</t>
  </si>
  <si>
    <t>6.10.1973</t>
  </si>
  <si>
    <t>SMJ</t>
  </si>
  <si>
    <t>9.</t>
  </si>
  <si>
    <t>10.</t>
  </si>
  <si>
    <t>NJ</t>
  </si>
  <si>
    <t>2.</t>
  </si>
  <si>
    <t>SMJ  2</t>
  </si>
  <si>
    <t>suomensarja</t>
  </si>
  <si>
    <t>SMJ = Seinäjoen Maila-Jussit  (1932)</t>
  </si>
  <si>
    <t>NJ = Nurmon Jymy  (1925)</t>
  </si>
  <si>
    <t>09.05. 1993  IPV - SMJ  8-5</t>
  </si>
  <si>
    <t>29.05. 1994  Kiri - SMJ  0-2  (5-8, 0-4)</t>
  </si>
  <si>
    <t>23.05. 1993  SMJ - SiiPe  17-3</t>
  </si>
  <si>
    <t>20.  ottelu</t>
  </si>
  <si>
    <t>5.  ottelu</t>
  </si>
  <si>
    <t xml:space="preserve">  19 v   7 kk   3 pv</t>
  </si>
  <si>
    <t xml:space="preserve">  20 v   7 kk 23 pv</t>
  </si>
  <si>
    <t xml:space="preserve">  19 v   7 kk 17 pv</t>
  </si>
  <si>
    <t>28.06. 1992  Seinäjoki</t>
  </si>
  <si>
    <t xml:space="preserve">  6-8</t>
  </si>
  <si>
    <t>Länsi</t>
  </si>
  <si>
    <t>2k</t>
  </si>
  <si>
    <t>Jukka Peltoniemi</t>
  </si>
  <si>
    <t>2515</t>
  </si>
  <si>
    <t>4/8</t>
  </si>
  <si>
    <t>4/6</t>
  </si>
  <si>
    <t>YKKÖSPESIS</t>
  </si>
  <si>
    <t>3-0  AA</t>
  </si>
  <si>
    <t>1-3  SoJy</t>
  </si>
  <si>
    <t>2-0  Tahko</t>
  </si>
  <si>
    <t>3-1  Lippo</t>
  </si>
  <si>
    <t>0-3  SoJy</t>
  </si>
  <si>
    <t>2-0  Kiri</t>
  </si>
  <si>
    <t>3-2  Lippo</t>
  </si>
  <si>
    <t>2-3  SoJy</t>
  </si>
  <si>
    <t>2-1  Tahko</t>
  </si>
  <si>
    <t>0-3  KiPa</t>
  </si>
  <si>
    <t>3/5</t>
  </si>
  <si>
    <t>3/3</t>
  </si>
  <si>
    <t xml:space="preserve">      Mitalit</t>
  </si>
  <si>
    <t>hSM</t>
  </si>
  <si>
    <t>KAIKKIEN AIKOJEN TILASTOT, TOP-10</t>
  </si>
  <si>
    <t>16.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</si>
  <si>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</si>
  <si>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</si>
  <si>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</si>
  <si>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</si>
  <si>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</si>
  <si>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</si>
  <si>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</si>
  <si>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</si>
  <si>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</si>
  <si>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</si>
  <si>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</si>
  <si>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</si>
  <si>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</si>
  <si>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</si>
  <si>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</si>
  <si>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</si>
  <si>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</si>
  <si>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</si>
  <si>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</si>
  <si>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</si>
  <si>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</si>
  <si>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</si>
  <si>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</si>
  <si>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</si>
  <si>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</si>
  <si>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PLAY OFF,  KA / OTT</t>
  </si>
  <si>
    <t xml:space="preserve"> PLAY OFF, TASASATASET,  ka. / peli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</si>
  <si>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</si>
  <si>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</si>
  <si>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</si>
  <si>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</si>
  <si>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</si>
  <si>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</si>
  <si>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178.   27.07. 2000  SMJ - KaMa  2-0</t>
  </si>
  <si>
    <t>26 v   9 kk 21 pv</t>
  </si>
  <si>
    <t>1126.</t>
  </si>
  <si>
    <t>701.</t>
  </si>
  <si>
    <t>543.</t>
  </si>
  <si>
    <t>409.</t>
  </si>
  <si>
    <t>334.</t>
  </si>
  <si>
    <t>261.</t>
  </si>
  <si>
    <t>230.</t>
  </si>
  <si>
    <t>173.</t>
  </si>
  <si>
    <t>546.</t>
  </si>
  <si>
    <t>431.</t>
  </si>
  <si>
    <t>319.</t>
  </si>
  <si>
    <t>283.</t>
  </si>
  <si>
    <t>248.</t>
  </si>
  <si>
    <t>232.</t>
  </si>
  <si>
    <t>214.</t>
  </si>
  <si>
    <t>174.</t>
  </si>
  <si>
    <t>1226.</t>
  </si>
  <si>
    <t>1187.</t>
  </si>
  <si>
    <t>1125.</t>
  </si>
  <si>
    <t>1018.</t>
  </si>
  <si>
    <t>848.</t>
  </si>
  <si>
    <t>823.</t>
  </si>
  <si>
    <t>666.</t>
  </si>
  <si>
    <t>1164.</t>
  </si>
  <si>
    <t>845.</t>
  </si>
  <si>
    <t>506.</t>
  </si>
  <si>
    <t>365.</t>
  </si>
  <si>
    <t>322.</t>
  </si>
  <si>
    <t>291.</t>
  </si>
  <si>
    <t>240.</t>
  </si>
  <si>
    <t>1255.</t>
  </si>
  <si>
    <t>1005.</t>
  </si>
  <si>
    <t>694.</t>
  </si>
  <si>
    <t>611.</t>
  </si>
  <si>
    <t>570.</t>
  </si>
  <si>
    <t>500.</t>
  </si>
  <si>
    <t>452.</t>
  </si>
  <si>
    <t>386.</t>
  </si>
  <si>
    <t>175.</t>
  </si>
  <si>
    <t>168.</t>
  </si>
  <si>
    <t>151.</t>
  </si>
  <si>
    <t>157.</t>
  </si>
  <si>
    <t>183.</t>
  </si>
  <si>
    <t>97.</t>
  </si>
  <si>
    <t>73.</t>
  </si>
  <si>
    <t>48.</t>
  </si>
  <si>
    <t>52.</t>
  </si>
  <si>
    <t>58.</t>
  </si>
  <si>
    <t>54.</t>
  </si>
  <si>
    <t>129.</t>
  </si>
  <si>
    <t>109.</t>
  </si>
  <si>
    <t>90.</t>
  </si>
  <si>
    <t>91.</t>
  </si>
  <si>
    <t>98.</t>
  </si>
  <si>
    <t>92.</t>
  </si>
  <si>
    <t>167.</t>
  </si>
  <si>
    <t>137.</t>
  </si>
  <si>
    <t>89.</t>
  </si>
  <si>
    <t>93.</t>
  </si>
  <si>
    <t>102.</t>
  </si>
  <si>
    <t>99.</t>
  </si>
  <si>
    <t>122.</t>
  </si>
  <si>
    <t>69.</t>
  </si>
  <si>
    <t>67.</t>
  </si>
  <si>
    <t>68.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</si>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</sst>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53" ht="17.25" customHeight="1" x14ac:dyDescent="0.25">
      <c r="A1" s="128"/>
      <c r="B1" s="75" t="s">
        <v>68</v>
      </c>
      <c r="C1" s="5"/>
      <c r="D1" s="80"/>
      <c r="E1" s="88" t="s">
        <v>69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53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112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113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2" t="s">
        <v>108</v>
      </c>
      <c r="AP2" s="13"/>
      <c r="AQ2" s="14"/>
      <c r="AR2" s="38"/>
      <c r="AS2" s="38"/>
      <c r="AT2" s="38"/>
    </row>
    <row r="3" spans="1:53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109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53" s="4" customFormat="1" ht="15" customHeight="1" x14ac:dyDescent="0.25">
      <c r="A4" s="2"/>
      <c r="B4" s="24">
        <v>1993</v>
      </c>
      <c r="C4" s="24" t="s">
        <v>63</v>
      </c>
      <c r="D4" s="104" t="s">
        <v>70</v>
      </c>
      <c r="E4" s="24">
        <v>12</v>
      </c>
      <c r="F4" s="24">
        <v>0</v>
      </c>
      <c r="G4" s="24">
        <v>0</v>
      </c>
      <c r="H4" s="24">
        <v>2</v>
      </c>
      <c r="I4" s="24">
        <v>22</v>
      </c>
      <c r="J4" s="24">
        <v>19</v>
      </c>
      <c r="K4" s="24">
        <v>1</v>
      </c>
      <c r="L4" s="24">
        <v>2</v>
      </c>
      <c r="M4" s="24">
        <v>0</v>
      </c>
      <c r="N4" s="31">
        <v>0.46800000000000003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6"/>
      <c r="AP4" s="24"/>
      <c r="AQ4" s="24"/>
      <c r="AR4" s="38"/>
      <c r="AS4" s="38"/>
      <c r="AT4" s="38"/>
    </row>
    <row r="5" spans="1:53" s="4" customFormat="1" ht="15" customHeight="1" x14ac:dyDescent="0.25">
      <c r="A5" s="2"/>
      <c r="B5" s="24">
        <v>1994</v>
      </c>
      <c r="C5" s="24" t="s">
        <v>71</v>
      </c>
      <c r="D5" s="104" t="s">
        <v>70</v>
      </c>
      <c r="E5" s="24">
        <v>33</v>
      </c>
      <c r="F5" s="24">
        <v>1</v>
      </c>
      <c r="G5" s="24">
        <v>0</v>
      </c>
      <c r="H5" s="24">
        <v>10</v>
      </c>
      <c r="I5" s="24">
        <v>60</v>
      </c>
      <c r="J5" s="24">
        <v>46</v>
      </c>
      <c r="K5" s="24">
        <v>7</v>
      </c>
      <c r="L5" s="24">
        <v>6</v>
      </c>
      <c r="M5" s="24">
        <v>1</v>
      </c>
      <c r="N5" s="31">
        <v>0.438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6"/>
      <c r="AP5" s="24"/>
      <c r="AQ5" s="24"/>
      <c r="AR5" s="38"/>
      <c r="AS5" s="38"/>
      <c r="AT5" s="38"/>
    </row>
    <row r="6" spans="1:53" s="4" customFormat="1" ht="15" customHeight="1" x14ac:dyDescent="0.25">
      <c r="A6" s="2"/>
      <c r="B6" s="24">
        <v>1995</v>
      </c>
      <c r="C6" s="24" t="s">
        <v>59</v>
      </c>
      <c r="D6" s="104" t="s">
        <v>70</v>
      </c>
      <c r="E6" s="24">
        <v>28</v>
      </c>
      <c r="F6" s="24">
        <v>1</v>
      </c>
      <c r="G6" s="24">
        <v>0</v>
      </c>
      <c r="H6" s="24">
        <v>31</v>
      </c>
      <c r="I6" s="24">
        <v>102</v>
      </c>
      <c r="J6" s="24">
        <v>71</v>
      </c>
      <c r="K6" s="24">
        <v>22</v>
      </c>
      <c r="L6" s="24">
        <v>8</v>
      </c>
      <c r="M6" s="24">
        <v>1</v>
      </c>
      <c r="N6" s="31">
        <v>0.46800000000000003</v>
      </c>
      <c r="O6" s="23"/>
      <c r="P6" s="17"/>
      <c r="Q6" s="17" t="s">
        <v>111</v>
      </c>
      <c r="R6" s="17"/>
      <c r="S6" s="17"/>
      <c r="T6" s="23"/>
      <c r="U6" s="24">
        <v>9</v>
      </c>
      <c r="V6" s="26">
        <v>1</v>
      </c>
      <c r="W6" s="26">
        <v>2</v>
      </c>
      <c r="X6" s="26">
        <v>10</v>
      </c>
      <c r="Y6" s="26">
        <v>31</v>
      </c>
      <c r="Z6" s="27">
        <v>0.40799999999999997</v>
      </c>
      <c r="AA6" s="23"/>
      <c r="AB6" s="17"/>
      <c r="AC6" s="17" t="s">
        <v>63</v>
      </c>
      <c r="AD6" s="17" t="s">
        <v>72</v>
      </c>
      <c r="AE6" s="17"/>
      <c r="AF6" s="23"/>
      <c r="AG6" s="75" t="s">
        <v>96</v>
      </c>
      <c r="AH6" s="75" t="s">
        <v>97</v>
      </c>
      <c r="AI6" s="75" t="s">
        <v>98</v>
      </c>
      <c r="AJ6" s="75"/>
      <c r="AK6" s="23"/>
      <c r="AL6" s="24"/>
      <c r="AM6" s="24"/>
      <c r="AN6" s="24"/>
      <c r="AO6" s="26"/>
      <c r="AP6" s="24"/>
      <c r="AQ6" s="24">
        <v>1</v>
      </c>
      <c r="AR6" s="38"/>
      <c r="AS6" s="38"/>
      <c r="AT6" s="38"/>
    </row>
    <row r="7" spans="1:53" s="4" customFormat="1" ht="15" customHeight="1" x14ac:dyDescent="0.25">
      <c r="A7" s="2"/>
      <c r="B7" s="24">
        <v>1996</v>
      </c>
      <c r="C7" s="24" t="s">
        <v>59</v>
      </c>
      <c r="D7" s="104" t="s">
        <v>70</v>
      </c>
      <c r="E7" s="24">
        <v>29</v>
      </c>
      <c r="F7" s="24">
        <v>0</v>
      </c>
      <c r="G7" s="24">
        <v>2</v>
      </c>
      <c r="H7" s="24">
        <v>17</v>
      </c>
      <c r="I7" s="24">
        <v>68</v>
      </c>
      <c r="J7" s="24">
        <v>49</v>
      </c>
      <c r="K7" s="24">
        <v>10</v>
      </c>
      <c r="L7" s="24">
        <v>7</v>
      </c>
      <c r="M7" s="24">
        <v>2</v>
      </c>
      <c r="N7" s="31">
        <v>0.30399999999999999</v>
      </c>
      <c r="O7" s="23"/>
      <c r="P7" s="17"/>
      <c r="Q7" s="17"/>
      <c r="R7" s="17"/>
      <c r="S7" s="17"/>
      <c r="T7" s="23"/>
      <c r="U7" s="24">
        <v>9</v>
      </c>
      <c r="V7" s="26">
        <v>0</v>
      </c>
      <c r="W7" s="26">
        <v>1</v>
      </c>
      <c r="X7" s="26">
        <v>5</v>
      </c>
      <c r="Y7" s="26">
        <v>21</v>
      </c>
      <c r="Z7" s="27">
        <v>0.309</v>
      </c>
      <c r="AA7" s="23"/>
      <c r="AB7" s="17"/>
      <c r="AC7" s="17"/>
      <c r="AD7" s="17"/>
      <c r="AE7" s="17"/>
      <c r="AF7" s="23"/>
      <c r="AG7" s="75" t="s">
        <v>99</v>
      </c>
      <c r="AH7" s="75" t="s">
        <v>100</v>
      </c>
      <c r="AI7" s="75" t="s">
        <v>101</v>
      </c>
      <c r="AJ7" s="75"/>
      <c r="AK7" s="23"/>
      <c r="AL7" s="24"/>
      <c r="AM7" s="24"/>
      <c r="AN7" s="24"/>
      <c r="AO7" s="26"/>
      <c r="AP7" s="24"/>
      <c r="AQ7" s="24">
        <v>1</v>
      </c>
      <c r="AR7" s="38"/>
      <c r="AS7" s="38"/>
      <c r="AT7" s="38"/>
    </row>
    <row r="8" spans="1:53" s="4" customFormat="1" ht="15" customHeight="1" x14ac:dyDescent="0.25">
      <c r="A8" s="2"/>
      <c r="B8" s="24">
        <v>1997</v>
      </c>
      <c r="C8" s="24" t="s">
        <v>59</v>
      </c>
      <c r="D8" s="104" t="s">
        <v>70</v>
      </c>
      <c r="E8" s="24">
        <v>28</v>
      </c>
      <c r="F8" s="24">
        <v>1</v>
      </c>
      <c r="G8" s="24">
        <v>2</v>
      </c>
      <c r="H8" s="24">
        <v>11</v>
      </c>
      <c r="I8" s="24">
        <v>78</v>
      </c>
      <c r="J8" s="24">
        <v>55</v>
      </c>
      <c r="K8" s="24">
        <v>14</v>
      </c>
      <c r="L8" s="24">
        <v>6</v>
      </c>
      <c r="M8" s="24">
        <v>3</v>
      </c>
      <c r="N8" s="31">
        <v>0.45900000000000002</v>
      </c>
      <c r="O8" s="23"/>
      <c r="P8" s="17"/>
      <c r="Q8" s="17"/>
      <c r="R8" s="17"/>
      <c r="S8" s="17"/>
      <c r="T8" s="23"/>
      <c r="U8" s="24">
        <v>13</v>
      </c>
      <c r="V8" s="26">
        <v>1</v>
      </c>
      <c r="W8" s="26">
        <v>1</v>
      </c>
      <c r="X8" s="26">
        <v>10</v>
      </c>
      <c r="Y8" s="26">
        <v>46</v>
      </c>
      <c r="Z8" s="27">
        <v>0.52900000000000003</v>
      </c>
      <c r="AA8" s="23"/>
      <c r="AB8" s="17"/>
      <c r="AC8" s="17" t="s">
        <v>63</v>
      </c>
      <c r="AD8" s="17"/>
      <c r="AE8" s="17"/>
      <c r="AF8" s="23"/>
      <c r="AG8" s="75" t="s">
        <v>102</v>
      </c>
      <c r="AH8" s="75" t="s">
        <v>103</v>
      </c>
      <c r="AI8" s="75" t="s">
        <v>104</v>
      </c>
      <c r="AJ8" s="75"/>
      <c r="AK8" s="23"/>
      <c r="AL8" s="24"/>
      <c r="AM8" s="24"/>
      <c r="AN8" s="24"/>
      <c r="AO8" s="26"/>
      <c r="AP8" s="24"/>
      <c r="AQ8" s="24">
        <v>1</v>
      </c>
      <c r="AR8" s="38"/>
      <c r="AS8" s="38"/>
      <c r="AT8" s="38"/>
    </row>
    <row r="9" spans="1:53" s="4" customFormat="1" ht="15" customHeight="1" x14ac:dyDescent="0.25">
      <c r="A9" s="2"/>
      <c r="B9" s="24">
        <v>1998</v>
      </c>
      <c r="C9" s="24" t="s">
        <v>62</v>
      </c>
      <c r="D9" s="104" t="s">
        <v>70</v>
      </c>
      <c r="E9" s="24">
        <v>27</v>
      </c>
      <c r="F9" s="24">
        <v>3</v>
      </c>
      <c r="G9" s="24">
        <v>4</v>
      </c>
      <c r="H9" s="24">
        <v>11</v>
      </c>
      <c r="I9" s="24">
        <v>64</v>
      </c>
      <c r="J9" s="24">
        <v>34</v>
      </c>
      <c r="K9" s="24">
        <v>16</v>
      </c>
      <c r="L9" s="24">
        <v>7</v>
      </c>
      <c r="M9" s="24">
        <v>7</v>
      </c>
      <c r="N9" s="31">
        <v>0.379</v>
      </c>
      <c r="O9" s="23"/>
      <c r="P9" s="17"/>
      <c r="Q9" s="17"/>
      <c r="R9" s="17"/>
      <c r="S9" s="17"/>
      <c r="T9" s="23"/>
      <c r="U9" s="24">
        <v>3</v>
      </c>
      <c r="V9" s="26">
        <v>0</v>
      </c>
      <c r="W9" s="26">
        <v>0</v>
      </c>
      <c r="X9" s="26">
        <v>0</v>
      </c>
      <c r="Y9" s="26">
        <v>1</v>
      </c>
      <c r="Z9" s="27">
        <v>7.0999999999999994E-2</v>
      </c>
      <c r="AA9" s="23"/>
      <c r="AB9" s="17"/>
      <c r="AC9" s="17"/>
      <c r="AD9" s="17"/>
      <c r="AE9" s="17"/>
      <c r="AF9" s="23"/>
      <c r="AG9" s="75" t="s">
        <v>105</v>
      </c>
      <c r="AH9" s="75"/>
      <c r="AI9" s="75"/>
      <c r="AJ9" s="75"/>
      <c r="AK9" s="23"/>
      <c r="AL9" s="24"/>
      <c r="AM9" s="24"/>
      <c r="AN9" s="24"/>
      <c r="AO9" s="26"/>
      <c r="AP9" s="24"/>
      <c r="AQ9" s="24"/>
      <c r="AR9" s="38"/>
      <c r="AS9" s="38"/>
      <c r="AT9" s="38"/>
    </row>
    <row r="10" spans="1:53" s="4" customFormat="1" ht="15" customHeight="1" x14ac:dyDescent="0.25">
      <c r="A10" s="2"/>
      <c r="B10" s="24">
        <v>1999</v>
      </c>
      <c r="C10" s="24" t="s">
        <v>72</v>
      </c>
      <c r="D10" s="104" t="s">
        <v>70</v>
      </c>
      <c r="E10" s="24">
        <v>17</v>
      </c>
      <c r="F10" s="24">
        <v>0</v>
      </c>
      <c r="G10" s="24">
        <v>3</v>
      </c>
      <c r="H10" s="24">
        <v>13</v>
      </c>
      <c r="I10" s="24">
        <v>57</v>
      </c>
      <c r="J10" s="24">
        <v>39</v>
      </c>
      <c r="K10" s="24">
        <v>6</v>
      </c>
      <c r="L10" s="24">
        <v>9</v>
      </c>
      <c r="M10" s="24">
        <v>3</v>
      </c>
      <c r="N10" s="31">
        <v>0.42899999999999999</v>
      </c>
      <c r="O10" s="23"/>
      <c r="P10" s="17"/>
      <c r="Q10" s="17"/>
      <c r="R10" s="17"/>
      <c r="S10" s="17"/>
      <c r="T10" s="23"/>
      <c r="U10" s="24"/>
      <c r="V10" s="24"/>
      <c r="W10" s="26"/>
      <c r="X10" s="24"/>
      <c r="Y10" s="24"/>
      <c r="Z10" s="27"/>
      <c r="AA10" s="23"/>
      <c r="AB10" s="17"/>
      <c r="AC10" s="17"/>
      <c r="AD10" s="17"/>
      <c r="AE10" s="17"/>
      <c r="AF10" s="23"/>
      <c r="AG10" s="75"/>
      <c r="AH10" s="75"/>
      <c r="AI10" s="75"/>
      <c r="AJ10" s="75"/>
      <c r="AK10" s="23"/>
      <c r="AL10" s="24"/>
      <c r="AM10" s="24"/>
      <c r="AN10" s="24"/>
      <c r="AO10" s="26"/>
      <c r="AP10" s="24"/>
      <c r="AQ10" s="24"/>
      <c r="AR10" s="38"/>
      <c r="AS10" s="38"/>
      <c r="AT10" s="38"/>
    </row>
    <row r="11" spans="1:53" s="4" customFormat="1" ht="15" customHeight="1" x14ac:dyDescent="0.25">
      <c r="A11" s="2"/>
      <c r="B11" s="24">
        <v>2000</v>
      </c>
      <c r="C11" s="24" t="s">
        <v>62</v>
      </c>
      <c r="D11" s="25" t="s">
        <v>70</v>
      </c>
      <c r="E11" s="24">
        <v>28</v>
      </c>
      <c r="F11" s="24">
        <v>1</v>
      </c>
      <c r="G11" s="24">
        <v>11</v>
      </c>
      <c r="H11" s="24">
        <v>19</v>
      </c>
      <c r="I11" s="24">
        <v>127</v>
      </c>
      <c r="J11" s="24">
        <v>64</v>
      </c>
      <c r="K11" s="24">
        <v>33</v>
      </c>
      <c r="L11" s="24">
        <v>18</v>
      </c>
      <c r="M11" s="24">
        <v>12</v>
      </c>
      <c r="N11" s="27">
        <v>0.38500000000000001</v>
      </c>
      <c r="O11" s="23"/>
      <c r="P11" s="17"/>
      <c r="Q11" s="17"/>
      <c r="R11" s="17"/>
      <c r="S11" s="17"/>
      <c r="T11" s="23"/>
      <c r="U11" s="24">
        <v>5</v>
      </c>
      <c r="V11" s="24">
        <v>0</v>
      </c>
      <c r="W11" s="26">
        <v>0</v>
      </c>
      <c r="X11" s="24">
        <v>4</v>
      </c>
      <c r="Y11" s="24">
        <v>10</v>
      </c>
      <c r="Z11" s="27">
        <v>0.38500000000000001</v>
      </c>
      <c r="AA11" s="23"/>
      <c r="AB11" s="17"/>
      <c r="AC11" s="17"/>
      <c r="AD11" s="17"/>
      <c r="AE11" s="17"/>
      <c r="AF11" s="23"/>
      <c r="AG11" s="75" t="s">
        <v>103</v>
      </c>
      <c r="AH11" s="75"/>
      <c r="AI11" s="75"/>
      <c r="AJ11" s="75"/>
      <c r="AK11" s="23"/>
      <c r="AL11" s="24"/>
      <c r="AM11" s="24"/>
      <c r="AN11" s="24"/>
      <c r="AO11" s="26"/>
      <c r="AP11" s="24"/>
      <c r="AQ11" s="24"/>
      <c r="AR11" s="38"/>
      <c r="AS11" s="38"/>
      <c r="AT11" s="38"/>
    </row>
    <row r="12" spans="1:53" s="4" customFormat="1" ht="15" customHeight="1" x14ac:dyDescent="0.25">
      <c r="A12" s="2"/>
      <c r="B12" s="97">
        <v>2002</v>
      </c>
      <c r="C12" s="97" t="s">
        <v>61</v>
      </c>
      <c r="D12" s="100" t="s">
        <v>73</v>
      </c>
      <c r="E12" s="97"/>
      <c r="F12" s="98" t="s">
        <v>67</v>
      </c>
      <c r="G12" s="101"/>
      <c r="H12" s="60"/>
      <c r="I12" s="97"/>
      <c r="J12" s="97"/>
      <c r="K12" s="97"/>
      <c r="L12" s="97"/>
      <c r="M12" s="97"/>
      <c r="N12" s="97"/>
      <c r="O12" s="23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5"/>
      <c r="AH12" s="75"/>
      <c r="AI12" s="75"/>
      <c r="AJ12" s="75"/>
      <c r="AK12" s="23"/>
      <c r="AL12" s="24"/>
      <c r="AM12" s="24"/>
      <c r="AN12" s="75"/>
      <c r="AO12" s="26"/>
      <c r="AP12" s="24"/>
      <c r="AQ12" s="24"/>
      <c r="AR12" s="38"/>
      <c r="AS12" s="38"/>
      <c r="AT12" s="38"/>
    </row>
    <row r="13" spans="1:53" s="4" customFormat="1" ht="15" customHeight="1" x14ac:dyDescent="0.25">
      <c r="A13" s="2"/>
      <c r="B13" s="97">
        <v>2003</v>
      </c>
      <c r="C13" s="97" t="s">
        <v>61</v>
      </c>
      <c r="D13" s="100" t="s">
        <v>73</v>
      </c>
      <c r="E13" s="98"/>
      <c r="F13" s="98" t="s">
        <v>67</v>
      </c>
      <c r="G13" s="101"/>
      <c r="H13" s="60"/>
      <c r="I13" s="100"/>
      <c r="J13" s="100"/>
      <c r="K13" s="100"/>
      <c r="L13" s="100"/>
      <c r="M13" s="100"/>
      <c r="N13" s="100"/>
      <c r="O13" s="23"/>
      <c r="P13" s="17"/>
      <c r="Q13" s="17"/>
      <c r="R13" s="17"/>
      <c r="S13" s="17"/>
      <c r="T13" s="23"/>
      <c r="U13" s="24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75"/>
      <c r="AH13" s="75"/>
      <c r="AI13" s="75"/>
      <c r="AJ13" s="75"/>
      <c r="AK13" s="23"/>
      <c r="AL13" s="24"/>
      <c r="AM13" s="24"/>
      <c r="AN13" s="24"/>
      <c r="AO13" s="26"/>
      <c r="AP13" s="24"/>
      <c r="AQ13" s="24"/>
      <c r="AR13" s="38"/>
      <c r="AS13" s="38"/>
      <c r="AT13" s="38"/>
    </row>
    <row r="14" spans="1:53" s="4" customFormat="1" ht="15" customHeight="1" x14ac:dyDescent="0.25">
      <c r="A14" s="2"/>
      <c r="B14" s="24">
        <v>2004</v>
      </c>
      <c r="C14" s="24"/>
      <c r="D14" s="104"/>
      <c r="E14" s="24"/>
      <c r="F14" s="24"/>
      <c r="G14" s="26"/>
      <c r="H14" s="24"/>
      <c r="I14" s="24"/>
      <c r="J14" s="24"/>
      <c r="K14" s="24"/>
      <c r="L14" s="24"/>
      <c r="M14" s="24"/>
      <c r="N14" s="31"/>
      <c r="O14" s="23"/>
      <c r="P14" s="17"/>
      <c r="Q14" s="17"/>
      <c r="R14" s="17"/>
      <c r="S14" s="17"/>
      <c r="T14" s="23"/>
      <c r="U14" s="24"/>
      <c r="V14" s="24"/>
      <c r="W14" s="26"/>
      <c r="X14" s="24"/>
      <c r="Y14" s="24"/>
      <c r="Z14" s="27"/>
      <c r="AA14" s="23"/>
      <c r="AB14" s="17"/>
      <c r="AC14" s="17"/>
      <c r="AD14" s="17"/>
      <c r="AE14" s="17"/>
      <c r="AF14" s="23"/>
      <c r="AG14" s="75"/>
      <c r="AH14" s="75"/>
      <c r="AI14" s="75"/>
      <c r="AJ14" s="75"/>
      <c r="AK14" s="23"/>
      <c r="AL14" s="24"/>
      <c r="AM14" s="24"/>
      <c r="AN14" s="24"/>
      <c r="AO14" s="26"/>
      <c r="AP14" s="24"/>
      <c r="AQ14" s="24"/>
      <c r="AR14" s="38"/>
      <c r="AS14" s="38"/>
      <c r="AT14" s="38"/>
    </row>
    <row r="15" spans="1:53" s="4" customFormat="1" ht="15" customHeight="1" x14ac:dyDescent="0.25">
      <c r="A15" s="2"/>
      <c r="B15" s="105">
        <v>2005</v>
      </c>
      <c r="C15" s="105" t="s">
        <v>74</v>
      </c>
      <c r="D15" s="106" t="s">
        <v>75</v>
      </c>
      <c r="E15" s="105"/>
      <c r="F15" s="107" t="s">
        <v>76</v>
      </c>
      <c r="G15" s="108"/>
      <c r="H15" s="105"/>
      <c r="I15" s="105"/>
      <c r="J15" s="105"/>
      <c r="K15" s="105"/>
      <c r="L15" s="105"/>
      <c r="M15" s="105"/>
      <c r="N15" s="109"/>
      <c r="O15" s="23"/>
      <c r="P15" s="17"/>
      <c r="Q15" s="17"/>
      <c r="R15" s="17"/>
      <c r="S15" s="17"/>
      <c r="T15" s="23"/>
      <c r="U15" s="24"/>
      <c r="V15" s="24"/>
      <c r="W15" s="26"/>
      <c r="X15" s="24"/>
      <c r="Y15" s="24"/>
      <c r="Z15" s="27"/>
      <c r="AA15" s="23"/>
      <c r="AB15" s="17"/>
      <c r="AC15" s="17"/>
      <c r="AD15" s="17"/>
      <c r="AE15" s="17"/>
      <c r="AF15" s="23"/>
      <c r="AG15" s="75"/>
      <c r="AH15" s="75"/>
      <c r="AI15" s="75"/>
      <c r="AJ15" s="75"/>
      <c r="AK15" s="23"/>
      <c r="AL15" s="24"/>
      <c r="AM15" s="24"/>
      <c r="AN15" s="24"/>
      <c r="AO15" s="26"/>
      <c r="AP15" s="24"/>
      <c r="AQ15" s="24"/>
      <c r="AR15" s="38"/>
      <c r="AS15" s="38"/>
      <c r="AT15" s="38"/>
    </row>
    <row r="16" spans="1:53" s="4" customFormat="1" ht="15" customHeight="1" x14ac:dyDescent="0.25">
      <c r="A16" s="1"/>
      <c r="B16" s="15" t="s">
        <v>7</v>
      </c>
      <c r="C16" s="16"/>
      <c r="D16" s="14"/>
      <c r="E16" s="17">
        <v>202</v>
      </c>
      <c r="F16" s="17">
        <v>7</v>
      </c>
      <c r="G16" s="17">
        <v>22</v>
      </c>
      <c r="H16" s="17">
        <v>114</v>
      </c>
      <c r="I16" s="17">
        <v>578</v>
      </c>
      <c r="J16" s="17">
        <v>377</v>
      </c>
      <c r="K16" s="17">
        <v>109</v>
      </c>
      <c r="L16" s="17">
        <v>63</v>
      </c>
      <c r="M16" s="17">
        <v>29</v>
      </c>
      <c r="N16" s="32">
        <v>0.40500000000000003</v>
      </c>
      <c r="O16" s="77">
        <v>1917.3273860114205</v>
      </c>
      <c r="P16" s="65" t="s">
        <v>47</v>
      </c>
      <c r="Q16" s="65" t="s">
        <v>47</v>
      </c>
      <c r="R16" s="65" t="s">
        <v>47</v>
      </c>
      <c r="S16" s="65" t="s">
        <v>47</v>
      </c>
      <c r="T16" s="34"/>
      <c r="U16" s="17">
        <v>39</v>
      </c>
      <c r="V16" s="17">
        <v>2</v>
      </c>
      <c r="W16" s="17">
        <v>4</v>
      </c>
      <c r="X16" s="17">
        <v>29</v>
      </c>
      <c r="Y16" s="17">
        <v>109</v>
      </c>
      <c r="Z16" s="32">
        <v>0.40200000000000002</v>
      </c>
      <c r="AA16" s="77"/>
      <c r="AB16" s="65" t="s">
        <v>47</v>
      </c>
      <c r="AC16" s="65" t="s">
        <v>47</v>
      </c>
      <c r="AD16" s="65" t="s">
        <v>47</v>
      </c>
      <c r="AE16" s="65" t="s">
        <v>47</v>
      </c>
      <c r="AF16" s="23"/>
      <c r="AG16" s="65" t="s">
        <v>106</v>
      </c>
      <c r="AH16" s="65" t="s">
        <v>65</v>
      </c>
      <c r="AI16" s="65" t="s">
        <v>107</v>
      </c>
      <c r="AJ16" s="65" t="s">
        <v>66</v>
      </c>
      <c r="AK16" s="12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3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7" spans="1:53" s="4" customFormat="1" ht="15" customHeight="1" x14ac:dyDescent="0.25">
      <c r="A17" s="1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68"/>
      <c r="O17" s="23"/>
      <c r="P17" s="21"/>
      <c r="Q17" s="19"/>
      <c r="R17" s="69"/>
      <c r="S17" s="70"/>
      <c r="T17" s="23"/>
      <c r="U17" s="16"/>
      <c r="V17" s="13"/>
      <c r="W17" s="13"/>
      <c r="X17" s="13"/>
      <c r="Y17" s="13"/>
      <c r="Z17" s="14"/>
      <c r="AA17" s="23"/>
      <c r="AB17" s="71"/>
      <c r="AC17" s="72"/>
      <c r="AD17" s="69"/>
      <c r="AE17" s="70"/>
      <c r="AF17" s="23"/>
      <c r="AG17" s="73">
        <v>0.6</v>
      </c>
      <c r="AH17" s="74">
        <v>0</v>
      </c>
      <c r="AI17" s="74">
        <v>1</v>
      </c>
      <c r="AJ17" s="103">
        <v>0</v>
      </c>
      <c r="AK17" s="23"/>
      <c r="AL17" s="16"/>
      <c r="AM17" s="13"/>
      <c r="AN17" s="13"/>
      <c r="AO17" s="13"/>
      <c r="AP17" s="13"/>
      <c r="AQ17" s="14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ht="15" customHeight="1" x14ac:dyDescent="0.25">
      <c r="A18" s="2"/>
      <c r="B18" s="25" t="s">
        <v>2</v>
      </c>
      <c r="C18" s="28"/>
      <c r="D18" s="33">
        <v>438.33333333333331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4"/>
      <c r="P18" s="23"/>
      <c r="Q18" s="23"/>
      <c r="R18" s="23"/>
      <c r="S18" s="23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23"/>
      <c r="AG18" s="34"/>
      <c r="AH18" s="34"/>
      <c r="AI18" s="34"/>
      <c r="AJ18" s="34"/>
      <c r="AK18" s="23"/>
      <c r="AL18" s="34"/>
      <c r="AM18" s="34"/>
      <c r="AN18" s="34"/>
      <c r="AO18" s="34"/>
      <c r="AP18" s="34"/>
      <c r="AQ18" s="3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s="4" customFormat="1" ht="15" customHeight="1" x14ac:dyDescent="0.25">
      <c r="A19" s="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9"/>
      <c r="P19" s="29"/>
      <c r="Q19" s="29"/>
      <c r="R19" s="29"/>
      <c r="S19" s="29"/>
      <c r="T19" s="29"/>
      <c r="U19" s="34"/>
      <c r="V19" s="37"/>
      <c r="W19" s="34"/>
      <c r="X19" s="34"/>
      <c r="Y19" s="34"/>
      <c r="Z19" s="34"/>
      <c r="AA19" s="34"/>
      <c r="AB19" s="34"/>
      <c r="AC19" s="34"/>
      <c r="AD19" s="34"/>
      <c r="AE19" s="34"/>
      <c r="AF19" s="23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ht="15" customHeight="1" x14ac:dyDescent="0.25">
      <c r="A20" s="2"/>
      <c r="B20" s="21" t="s">
        <v>24</v>
      </c>
      <c r="C20" s="39"/>
      <c r="D20" s="39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34"/>
      <c r="K20" s="17" t="s">
        <v>26</v>
      </c>
      <c r="L20" s="17" t="s">
        <v>27</v>
      </c>
      <c r="M20" s="17" t="s">
        <v>28</v>
      </c>
      <c r="N20" s="17" t="s">
        <v>21</v>
      </c>
      <c r="O20" s="23"/>
      <c r="P20" s="40" t="s">
        <v>29</v>
      </c>
      <c r="Q20" s="11"/>
      <c r="R20" s="11"/>
      <c r="S20" s="11"/>
      <c r="T20" s="41"/>
      <c r="U20" s="41"/>
      <c r="V20" s="41"/>
      <c r="W20" s="41"/>
      <c r="X20" s="41"/>
      <c r="Y20" s="11"/>
      <c r="Z20" s="11"/>
      <c r="AA20" s="11"/>
      <c r="AB20" s="41"/>
      <c r="AC20" s="41"/>
      <c r="AD20" s="11"/>
      <c r="AE20" s="42"/>
      <c r="AF20" s="23"/>
      <c r="AG20" s="40" t="s">
        <v>110</v>
      </c>
      <c r="AH20" s="11"/>
      <c r="AI20" s="41"/>
      <c r="AJ20" s="42"/>
      <c r="AK20" s="23"/>
      <c r="AL20" s="9" t="s">
        <v>56</v>
      </c>
      <c r="AM20" s="11"/>
      <c r="AN20" s="11"/>
      <c r="AO20" s="11"/>
      <c r="AP20" s="11"/>
      <c r="AQ20" s="42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40" t="s">
        <v>12</v>
      </c>
      <c r="C21" s="11"/>
      <c r="D21" s="42"/>
      <c r="E21" s="24">
        <v>202</v>
      </c>
      <c r="F21" s="24">
        <v>7</v>
      </c>
      <c r="G21" s="24">
        <v>22</v>
      </c>
      <c r="H21" s="24">
        <v>114</v>
      </c>
      <c r="I21" s="24">
        <v>578</v>
      </c>
      <c r="J21" s="34"/>
      <c r="K21" s="43">
        <v>0.14356435643564355</v>
      </c>
      <c r="L21" s="43">
        <v>0.5643564356435643</v>
      </c>
      <c r="M21" s="43">
        <v>2.8613861386138613</v>
      </c>
      <c r="N21" s="31">
        <v>0.40504555010511561</v>
      </c>
      <c r="O21" s="23">
        <f>PRODUCT(I21/N21)</f>
        <v>1427</v>
      </c>
      <c r="P21" s="137" t="s">
        <v>9</v>
      </c>
      <c r="Q21" s="150"/>
      <c r="R21" s="138" t="s">
        <v>79</v>
      </c>
      <c r="S21" s="138"/>
      <c r="T21" s="138"/>
      <c r="U21" s="138"/>
      <c r="V21" s="138"/>
      <c r="W21" s="151"/>
      <c r="X21" s="152"/>
      <c r="Y21" s="153"/>
      <c r="Z21" s="154"/>
      <c r="AA21" s="153" t="s">
        <v>57</v>
      </c>
      <c r="AB21" s="138"/>
      <c r="AC21" s="155" t="s">
        <v>84</v>
      </c>
      <c r="AD21" s="152"/>
      <c r="AE21" s="139"/>
      <c r="AF21" s="23"/>
      <c r="AG21" s="156"/>
      <c r="AH21" s="169"/>
      <c r="AI21" s="170"/>
      <c r="AJ21" s="139"/>
      <c r="AK21" s="23"/>
      <c r="AL21" s="137"/>
      <c r="AM21" s="153"/>
      <c r="AN21" s="138"/>
      <c r="AO21" s="138"/>
      <c r="AP21" s="138"/>
      <c r="AQ21" s="139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4" t="s">
        <v>14</v>
      </c>
      <c r="C22" s="45"/>
      <c r="D22" s="46"/>
      <c r="E22" s="24">
        <v>39</v>
      </c>
      <c r="F22" s="24">
        <v>2</v>
      </c>
      <c r="G22" s="24">
        <v>4</v>
      </c>
      <c r="H22" s="24">
        <v>29</v>
      </c>
      <c r="I22" s="24">
        <v>109</v>
      </c>
      <c r="J22" s="34"/>
      <c r="K22" s="43">
        <v>0.15384615384615385</v>
      </c>
      <c r="L22" s="43">
        <v>0.74358974358974361</v>
      </c>
      <c r="M22" s="43">
        <v>2.7948717948717947</v>
      </c>
      <c r="N22" s="31">
        <v>0.40200000000000002</v>
      </c>
      <c r="O22" s="23">
        <f>PRODUCT(I22/N22)</f>
        <v>271.14427860696514</v>
      </c>
      <c r="P22" s="156" t="s">
        <v>50</v>
      </c>
      <c r="Q22" s="157"/>
      <c r="R22" s="158" t="s">
        <v>80</v>
      </c>
      <c r="S22" s="158"/>
      <c r="T22" s="158"/>
      <c r="U22" s="158"/>
      <c r="V22" s="158"/>
      <c r="W22" s="159"/>
      <c r="X22" s="159"/>
      <c r="Y22" s="154"/>
      <c r="Z22" s="154"/>
      <c r="AA22" s="154" t="s">
        <v>82</v>
      </c>
      <c r="AB22" s="158"/>
      <c r="AC22" s="160" t="s">
        <v>85</v>
      </c>
      <c r="AD22" s="77"/>
      <c r="AE22" s="161"/>
      <c r="AF22" s="23"/>
      <c r="AG22" s="156"/>
      <c r="AH22" s="170"/>
      <c r="AI22" s="158"/>
      <c r="AJ22" s="161"/>
      <c r="AK22" s="23"/>
      <c r="AL22" s="156"/>
      <c r="AM22" s="154"/>
      <c r="AN22" s="158"/>
      <c r="AO22" s="158"/>
      <c r="AP22" s="158"/>
      <c r="AQ22" s="161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7" t="s">
        <v>15</v>
      </c>
      <c r="C23" s="48"/>
      <c r="D23" s="49"/>
      <c r="E23" s="30">
        <v>13</v>
      </c>
      <c r="F23" s="30">
        <v>1</v>
      </c>
      <c r="G23" s="30">
        <v>0</v>
      </c>
      <c r="H23" s="30">
        <v>14</v>
      </c>
      <c r="I23" s="30">
        <v>48</v>
      </c>
      <c r="J23" s="34"/>
      <c r="K23" s="50">
        <v>7.6923076923076927E-2</v>
      </c>
      <c r="L23" s="50">
        <v>1.0769230769230769</v>
      </c>
      <c r="M23" s="50">
        <v>3.6923076923076925</v>
      </c>
      <c r="N23" s="51">
        <v>0.61499999999999999</v>
      </c>
      <c r="O23" s="23">
        <f>PRODUCT(I23/N23)</f>
        <v>78.048780487804876</v>
      </c>
      <c r="P23" s="156" t="s">
        <v>51</v>
      </c>
      <c r="Q23" s="157"/>
      <c r="R23" s="158" t="s">
        <v>81</v>
      </c>
      <c r="S23" s="158"/>
      <c r="T23" s="158"/>
      <c r="U23" s="158"/>
      <c r="V23" s="158"/>
      <c r="W23" s="159"/>
      <c r="X23" s="159"/>
      <c r="Y23" s="154"/>
      <c r="Z23" s="154"/>
      <c r="AA23" s="154" t="s">
        <v>83</v>
      </c>
      <c r="AB23" s="158"/>
      <c r="AC23" s="160" t="s">
        <v>86</v>
      </c>
      <c r="AD23" s="77"/>
      <c r="AE23" s="161"/>
      <c r="AF23" s="23"/>
      <c r="AG23" s="171"/>
      <c r="AH23" s="159"/>
      <c r="AI23" s="158"/>
      <c r="AJ23" s="161"/>
      <c r="AK23" s="23"/>
      <c r="AL23" s="156"/>
      <c r="AM23" s="154"/>
      <c r="AN23" s="158"/>
      <c r="AO23" s="158"/>
      <c r="AP23" s="158"/>
      <c r="AQ23" s="161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52" t="s">
        <v>25</v>
      </c>
      <c r="C24" s="53"/>
      <c r="D24" s="54"/>
      <c r="E24" s="17">
        <v>254</v>
      </c>
      <c r="F24" s="17">
        <v>10</v>
      </c>
      <c r="G24" s="17">
        <v>26</v>
      </c>
      <c r="H24" s="17">
        <v>157</v>
      </c>
      <c r="I24" s="17">
        <v>735</v>
      </c>
      <c r="J24" s="34"/>
      <c r="K24" s="55">
        <v>0.14173228346456693</v>
      </c>
      <c r="L24" s="55">
        <v>0.61811023622047245</v>
      </c>
      <c r="M24" s="55">
        <v>2.893700787401575</v>
      </c>
      <c r="N24" s="32">
        <v>0.41399999999999998</v>
      </c>
      <c r="O24" s="23">
        <f>SUM(O21:O23)</f>
        <v>1776.19305909477</v>
      </c>
      <c r="P24" s="162" t="s">
        <v>10</v>
      </c>
      <c r="Q24" s="163"/>
      <c r="R24" s="164" t="s">
        <v>80</v>
      </c>
      <c r="S24" s="164"/>
      <c r="T24" s="164"/>
      <c r="U24" s="164"/>
      <c r="V24" s="164"/>
      <c r="W24" s="165"/>
      <c r="X24" s="165"/>
      <c r="Y24" s="166"/>
      <c r="Z24" s="166"/>
      <c r="AA24" s="166" t="s">
        <v>82</v>
      </c>
      <c r="AB24" s="164"/>
      <c r="AC24" s="111" t="s">
        <v>85</v>
      </c>
      <c r="AD24" s="167"/>
      <c r="AE24" s="168"/>
      <c r="AF24" s="23"/>
      <c r="AG24" s="172"/>
      <c r="AH24" s="165"/>
      <c r="AI24" s="173"/>
      <c r="AJ24" s="168"/>
      <c r="AK24" s="23"/>
      <c r="AL24" s="162"/>
      <c r="AM24" s="166"/>
      <c r="AN24" s="164"/>
      <c r="AO24" s="164"/>
      <c r="AP24" s="164"/>
      <c r="AQ24" s="16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36"/>
      <c r="C25" s="36"/>
      <c r="D25" s="36"/>
      <c r="E25" s="36"/>
      <c r="F25" s="36"/>
      <c r="G25" s="36"/>
      <c r="H25" s="36"/>
      <c r="I25" s="36"/>
      <c r="J25" s="34"/>
      <c r="K25" s="36"/>
      <c r="L25" s="36"/>
      <c r="M25" s="36"/>
      <c r="N25" s="35"/>
      <c r="O25" s="23"/>
      <c r="P25" s="34"/>
      <c r="Q25" s="37"/>
      <c r="R25" s="34"/>
      <c r="S25" s="34"/>
      <c r="T25" s="23"/>
      <c r="U25" s="23"/>
      <c r="V25" s="37"/>
      <c r="W25" s="34"/>
      <c r="X25" s="34"/>
      <c r="Y25" s="23"/>
      <c r="Z25" s="23"/>
      <c r="AA25" s="23"/>
      <c r="AB25" s="23"/>
      <c r="AC25" s="34"/>
      <c r="AD25" s="23"/>
      <c r="AE25" s="23"/>
      <c r="AF25" s="23"/>
      <c r="AG25" s="23"/>
      <c r="AH25" s="56"/>
      <c r="AI25" s="34"/>
      <c r="AJ25" s="34"/>
      <c r="AK25" s="23"/>
      <c r="AL25" s="34"/>
      <c r="AM25" s="34"/>
      <c r="AN25" s="34"/>
      <c r="AO25" s="34"/>
      <c r="AP25" s="34"/>
      <c r="AQ25" s="34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4" t="s">
        <v>58</v>
      </c>
      <c r="C26" s="34"/>
      <c r="D26" s="34" t="s">
        <v>77</v>
      </c>
      <c r="E26" s="34"/>
      <c r="F26" s="34"/>
      <c r="G26" s="34"/>
      <c r="H26" s="34"/>
      <c r="I26" s="34"/>
      <c r="J26" s="34"/>
      <c r="K26" s="34"/>
      <c r="L26" s="34" t="s">
        <v>78</v>
      </c>
      <c r="M26" s="37"/>
      <c r="N26" s="37"/>
      <c r="O26" s="23"/>
      <c r="P26" s="23"/>
      <c r="Q26" s="23"/>
      <c r="R26" s="23"/>
      <c r="S26" s="23"/>
      <c r="T26" s="23"/>
      <c r="U26" s="34"/>
      <c r="V26" s="37"/>
      <c r="W26" s="34"/>
      <c r="X26" s="34"/>
      <c r="Y26" s="23"/>
      <c r="Z26" s="23"/>
      <c r="AA26" s="23"/>
      <c r="AB26" s="23"/>
      <c r="AC26" s="23"/>
      <c r="AD26" s="23"/>
      <c r="AE26" s="23"/>
      <c r="AF26" s="23"/>
      <c r="AG26" s="23"/>
      <c r="AH26" s="56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3"/>
      <c r="P27" s="23"/>
      <c r="Q27" s="23"/>
      <c r="R27" s="23"/>
      <c r="S27" s="23"/>
      <c r="T27" s="23"/>
      <c r="U27" s="34"/>
      <c r="V27" s="37"/>
      <c r="W27" s="34"/>
      <c r="X27" s="34"/>
      <c r="Y27" s="23"/>
      <c r="Z27" s="23"/>
      <c r="AA27" s="23"/>
      <c r="AB27" s="23"/>
      <c r="AC27" s="23"/>
      <c r="AD27" s="23"/>
      <c r="AE27" s="23"/>
      <c r="AF27" s="23"/>
      <c r="AG27" s="23"/>
      <c r="AH27" s="34"/>
      <c r="AI27" s="34"/>
      <c r="AJ27" s="34"/>
      <c r="AK27" s="23"/>
      <c r="AL27" s="34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">
      <c r="A28" s="2"/>
      <c r="B28" s="174" t="s">
        <v>122</v>
      </c>
      <c r="C28" s="175"/>
      <c r="D28" s="175"/>
      <c r="E28" s="175"/>
      <c r="F28" s="175" t="s">
        <v>123</v>
      </c>
      <c r="G28" s="175" t="s">
        <v>3</v>
      </c>
      <c r="H28" s="175" t="s">
        <v>5</v>
      </c>
      <c r="I28" s="175" t="s">
        <v>6</v>
      </c>
      <c r="J28" s="175" t="s">
        <v>124</v>
      </c>
      <c r="K28" s="176" t="s">
        <v>16</v>
      </c>
      <c r="L28" s="34"/>
      <c r="M28" s="177" t="s">
        <v>125</v>
      </c>
      <c r="N28" s="178"/>
      <c r="O28" s="178"/>
      <c r="P28" s="175" t="s">
        <v>3</v>
      </c>
      <c r="Q28" s="175" t="s">
        <v>5</v>
      </c>
      <c r="R28" s="175" t="s">
        <v>6</v>
      </c>
      <c r="S28" s="175" t="s">
        <v>124</v>
      </c>
      <c r="T28" s="178"/>
      <c r="U28" s="176" t="s">
        <v>16</v>
      </c>
      <c r="V28" s="34"/>
      <c r="W28" s="177" t="s">
        <v>126</v>
      </c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9"/>
      <c r="AI28" s="177" t="s">
        <v>217</v>
      </c>
      <c r="AJ28" s="180"/>
      <c r="AK28" s="180"/>
      <c r="AL28" s="180"/>
      <c r="AM28" s="178"/>
      <c r="AN28" s="178"/>
      <c r="AO28" s="178"/>
      <c r="AP28" s="178"/>
      <c r="AQ28" s="181"/>
      <c r="AR28" s="23"/>
      <c r="AS28" s="23"/>
    </row>
    <row r="29" spans="1:53" ht="15" customHeight="1" x14ac:dyDescent="0.2">
      <c r="A29" s="2"/>
      <c r="B29" s="182">
        <v>1993</v>
      </c>
      <c r="C29" s="77" t="s">
        <v>63</v>
      </c>
      <c r="D29" s="158" t="s">
        <v>70</v>
      </c>
      <c r="E29" s="77"/>
      <c r="F29" s="77">
        <v>20</v>
      </c>
      <c r="G29" s="77">
        <v>12</v>
      </c>
      <c r="H29" s="183">
        <f>PRODUCT((F4+G4)/E4)</f>
        <v>0</v>
      </c>
      <c r="I29" s="183">
        <f>PRODUCT(H4/E4)</f>
        <v>0.16666666666666666</v>
      </c>
      <c r="J29" s="183">
        <f>PRODUCT(F4+G4+H4)/E4</f>
        <v>0.16666666666666666</v>
      </c>
      <c r="K29" s="184">
        <f>PRODUCT(I4/E4)</f>
        <v>1.8333333333333333</v>
      </c>
      <c r="L29" s="37"/>
      <c r="M29" s="171" t="s">
        <v>127</v>
      </c>
      <c r="N29" s="77"/>
      <c r="O29" s="77">
        <v>20</v>
      </c>
      <c r="P29" s="201" t="s">
        <v>147</v>
      </c>
      <c r="Q29" s="201"/>
      <c r="R29" s="201" t="s">
        <v>170</v>
      </c>
      <c r="S29" s="201" t="s">
        <v>177</v>
      </c>
      <c r="T29" s="183"/>
      <c r="U29" s="184" t="s">
        <v>155</v>
      </c>
      <c r="V29" s="37"/>
      <c r="W29" s="171" t="s">
        <v>128</v>
      </c>
      <c r="X29" s="159"/>
      <c r="Y29" s="158"/>
      <c r="Z29" s="158"/>
      <c r="AA29" s="158"/>
      <c r="AB29" s="158"/>
      <c r="AC29" s="158"/>
      <c r="AD29" s="158"/>
      <c r="AE29" s="158"/>
      <c r="AF29" s="158"/>
      <c r="AG29" s="154"/>
      <c r="AH29" s="185"/>
      <c r="AI29" s="182">
        <v>6130</v>
      </c>
      <c r="AJ29" s="169" t="s">
        <v>212</v>
      </c>
      <c r="AK29" s="158"/>
      <c r="AL29" s="158"/>
      <c r="AM29" s="158"/>
      <c r="AN29" s="158"/>
      <c r="AO29" s="158"/>
      <c r="AP29" s="158"/>
      <c r="AQ29" s="161"/>
      <c r="AR29" s="23"/>
      <c r="AS29" s="23"/>
    </row>
    <row r="30" spans="1:53" ht="15" customHeight="1" x14ac:dyDescent="0.2">
      <c r="A30" s="2"/>
      <c r="B30" s="182">
        <v>1994</v>
      </c>
      <c r="C30" s="77" t="s">
        <v>71</v>
      </c>
      <c r="D30" s="158" t="s">
        <v>70</v>
      </c>
      <c r="E30" s="77"/>
      <c r="F30" s="77">
        <v>21</v>
      </c>
      <c r="G30" s="77">
        <v>33</v>
      </c>
      <c r="H30" s="183">
        <f t="shared" ref="H30:H36" si="0">PRODUCT((F5+G5)/E5)</f>
        <v>3.0303030303030304E-2</v>
      </c>
      <c r="I30" s="183">
        <f t="shared" ref="I30:I36" si="1">PRODUCT(H5/E5)</f>
        <v>0.30303030303030304</v>
      </c>
      <c r="J30" s="183">
        <f t="shared" ref="J30:J36" si="2">PRODUCT(F5+G5+H5)/E5</f>
        <v>0.33333333333333331</v>
      </c>
      <c r="K30" s="184">
        <f t="shared" ref="K30:K36" si="3">PRODUCT(I5/E5)</f>
        <v>1.8181818181818181</v>
      </c>
      <c r="L30" s="37"/>
      <c r="M30" s="171" t="s">
        <v>129</v>
      </c>
      <c r="N30" s="77"/>
      <c r="O30" s="77">
        <v>20</v>
      </c>
      <c r="P30" s="201" t="s">
        <v>148</v>
      </c>
      <c r="Q30" s="201" t="s">
        <v>163</v>
      </c>
      <c r="R30" s="201" t="s">
        <v>171</v>
      </c>
      <c r="S30" s="201" t="s">
        <v>178</v>
      </c>
      <c r="T30" s="183"/>
      <c r="U30" s="184" t="s">
        <v>156</v>
      </c>
      <c r="V30" s="37"/>
      <c r="W30" s="186" t="s">
        <v>130</v>
      </c>
      <c r="X30" s="159"/>
      <c r="Y30" s="159" t="s">
        <v>145</v>
      </c>
      <c r="Z30" s="198"/>
      <c r="AA30" s="198"/>
      <c r="AB30" s="198"/>
      <c r="AC30" s="198"/>
      <c r="AD30" s="198"/>
      <c r="AE30" s="198"/>
      <c r="AF30" s="198"/>
      <c r="AG30" s="198" t="s">
        <v>146</v>
      </c>
      <c r="AH30" s="185"/>
      <c r="AI30" s="204">
        <v>5831</v>
      </c>
      <c r="AJ30" s="159" t="s">
        <v>213</v>
      </c>
      <c r="AK30" s="158"/>
      <c r="AL30" s="158"/>
      <c r="AM30" s="158"/>
      <c r="AN30" s="158"/>
      <c r="AO30" s="158"/>
      <c r="AP30" s="77"/>
      <c r="AQ30" s="161"/>
      <c r="AR30" s="23"/>
      <c r="AS30" s="23"/>
    </row>
    <row r="31" spans="1:53" ht="15" customHeight="1" x14ac:dyDescent="0.2">
      <c r="A31" s="2"/>
      <c r="B31" s="182">
        <v>1995</v>
      </c>
      <c r="C31" s="77" t="s">
        <v>59</v>
      </c>
      <c r="D31" s="158" t="s">
        <v>70</v>
      </c>
      <c r="E31" s="77"/>
      <c r="F31" s="77">
        <v>22</v>
      </c>
      <c r="G31" s="77">
        <v>28</v>
      </c>
      <c r="H31" s="183">
        <f t="shared" si="0"/>
        <v>3.5714285714285712E-2</v>
      </c>
      <c r="I31" s="199">
        <f t="shared" si="1"/>
        <v>1.1071428571428572</v>
      </c>
      <c r="J31" s="199">
        <f t="shared" si="2"/>
        <v>1.1428571428571428</v>
      </c>
      <c r="K31" s="184">
        <f t="shared" si="3"/>
        <v>3.6428571428571428</v>
      </c>
      <c r="L31" s="37"/>
      <c r="M31" s="171" t="s">
        <v>131</v>
      </c>
      <c r="N31" s="77"/>
      <c r="O31" s="77">
        <v>21</v>
      </c>
      <c r="P31" s="201" t="s">
        <v>149</v>
      </c>
      <c r="Q31" s="201" t="s">
        <v>164</v>
      </c>
      <c r="R31" s="201" t="s">
        <v>172</v>
      </c>
      <c r="S31" s="201" t="s">
        <v>179</v>
      </c>
      <c r="T31" s="183"/>
      <c r="U31" s="184" t="s">
        <v>157</v>
      </c>
      <c r="V31" s="37"/>
      <c r="W31" s="186"/>
      <c r="X31" s="159"/>
      <c r="Y31" s="159"/>
      <c r="Z31" s="158"/>
      <c r="AA31" s="158"/>
      <c r="AB31" s="158"/>
      <c r="AC31" s="159"/>
      <c r="AD31" s="158"/>
      <c r="AE31" s="158"/>
      <c r="AF31" s="158"/>
      <c r="AG31" s="158"/>
      <c r="AH31" s="161"/>
      <c r="AI31" s="77">
        <v>5614</v>
      </c>
      <c r="AJ31" s="159" t="s">
        <v>214</v>
      </c>
      <c r="AK31" s="158"/>
      <c r="AL31" s="158"/>
      <c r="AM31" s="159"/>
      <c r="AN31" s="158"/>
      <c r="AO31" s="158"/>
      <c r="AP31" s="77"/>
      <c r="AQ31" s="161"/>
      <c r="AR31" s="23"/>
      <c r="AS31" s="23"/>
    </row>
    <row r="32" spans="1:53" ht="15" customHeight="1" x14ac:dyDescent="0.2">
      <c r="A32" s="2"/>
      <c r="B32" s="182">
        <v>1996</v>
      </c>
      <c r="C32" s="77" t="s">
        <v>59</v>
      </c>
      <c r="D32" s="158" t="s">
        <v>70</v>
      </c>
      <c r="E32" s="77"/>
      <c r="F32" s="77">
        <v>23</v>
      </c>
      <c r="G32" s="77">
        <v>29</v>
      </c>
      <c r="H32" s="183">
        <f t="shared" si="0"/>
        <v>6.8965517241379309E-2</v>
      </c>
      <c r="I32" s="183">
        <f t="shared" si="1"/>
        <v>0.58620689655172409</v>
      </c>
      <c r="J32" s="183">
        <f t="shared" si="2"/>
        <v>0.65517241379310343</v>
      </c>
      <c r="K32" s="184">
        <f t="shared" si="3"/>
        <v>2.3448275862068964</v>
      </c>
      <c r="L32" s="37"/>
      <c r="M32" s="171" t="s">
        <v>132</v>
      </c>
      <c r="N32" s="77"/>
      <c r="O32" s="77"/>
      <c r="P32" s="201" t="s">
        <v>150</v>
      </c>
      <c r="Q32" s="201" t="s">
        <v>165</v>
      </c>
      <c r="R32" s="201" t="s">
        <v>150</v>
      </c>
      <c r="S32" s="201" t="s">
        <v>180</v>
      </c>
      <c r="T32" s="183"/>
      <c r="U32" s="184" t="s">
        <v>158</v>
      </c>
      <c r="V32" s="37"/>
      <c r="W32" s="186"/>
      <c r="X32" s="159"/>
      <c r="Y32" s="159"/>
      <c r="Z32" s="158"/>
      <c r="AA32" s="158"/>
      <c r="AB32" s="158"/>
      <c r="AC32" s="159"/>
      <c r="AD32" s="158"/>
      <c r="AE32" s="158"/>
      <c r="AF32" s="158"/>
      <c r="AG32" s="158"/>
      <c r="AH32" s="161"/>
      <c r="AI32" s="204">
        <v>5319</v>
      </c>
      <c r="AJ32" s="159" t="s">
        <v>215</v>
      </c>
      <c r="AK32" s="158"/>
      <c r="AL32" s="158"/>
      <c r="AM32" s="159"/>
      <c r="AN32" s="158"/>
      <c r="AO32" s="158"/>
      <c r="AP32" s="77"/>
      <c r="AQ32" s="161"/>
      <c r="AR32" s="23"/>
      <c r="AS32" s="23"/>
    </row>
    <row r="33" spans="1:45" ht="15" customHeight="1" x14ac:dyDescent="0.2">
      <c r="A33" s="2"/>
      <c r="B33" s="182">
        <v>1997</v>
      </c>
      <c r="C33" s="77" t="s">
        <v>59</v>
      </c>
      <c r="D33" s="158" t="s">
        <v>70</v>
      </c>
      <c r="E33" s="77"/>
      <c r="F33" s="77">
        <v>24</v>
      </c>
      <c r="G33" s="77">
        <v>28</v>
      </c>
      <c r="H33" s="183">
        <f t="shared" si="0"/>
        <v>0.10714285714285714</v>
      </c>
      <c r="I33" s="183">
        <f t="shared" si="1"/>
        <v>0.39285714285714285</v>
      </c>
      <c r="J33" s="183">
        <f t="shared" si="2"/>
        <v>0.5</v>
      </c>
      <c r="K33" s="184">
        <f t="shared" si="3"/>
        <v>2.7857142857142856</v>
      </c>
      <c r="L33" s="37"/>
      <c r="M33" s="171" t="s">
        <v>133</v>
      </c>
      <c r="N33" s="77"/>
      <c r="O33" s="77"/>
      <c r="P33" s="201" t="s">
        <v>151</v>
      </c>
      <c r="Q33" s="201" t="s">
        <v>166</v>
      </c>
      <c r="R33" s="201" t="s">
        <v>173</v>
      </c>
      <c r="S33" s="201" t="s">
        <v>181</v>
      </c>
      <c r="T33" s="183"/>
      <c r="U33" s="184" t="s">
        <v>159</v>
      </c>
      <c r="V33" s="37"/>
      <c r="W33" s="186"/>
      <c r="X33" s="159"/>
      <c r="Y33" s="159"/>
      <c r="Z33" s="158"/>
      <c r="AA33" s="158"/>
      <c r="AB33" s="158"/>
      <c r="AC33" s="159"/>
      <c r="AD33" s="158"/>
      <c r="AE33" s="158"/>
      <c r="AF33" s="158"/>
      <c r="AG33" s="158"/>
      <c r="AH33" s="161"/>
      <c r="AI33" s="204">
        <v>5132</v>
      </c>
      <c r="AJ33" s="159" t="s">
        <v>216</v>
      </c>
      <c r="AK33" s="158"/>
      <c r="AL33" s="158"/>
      <c r="AM33" s="159"/>
      <c r="AN33" s="158"/>
      <c r="AO33" s="158"/>
      <c r="AP33" s="158"/>
      <c r="AQ33" s="161"/>
      <c r="AR33" s="23"/>
      <c r="AS33" s="23"/>
    </row>
    <row r="34" spans="1:45" ht="15" customHeight="1" x14ac:dyDescent="0.2">
      <c r="A34" s="2"/>
      <c r="B34" s="182">
        <v>1998</v>
      </c>
      <c r="C34" s="77" t="s">
        <v>62</v>
      </c>
      <c r="D34" s="158" t="s">
        <v>70</v>
      </c>
      <c r="E34" s="77"/>
      <c r="F34" s="77">
        <v>25</v>
      </c>
      <c r="G34" s="77">
        <v>27</v>
      </c>
      <c r="H34" s="183">
        <f t="shared" si="0"/>
        <v>0.25925925925925924</v>
      </c>
      <c r="I34" s="183">
        <f t="shared" si="1"/>
        <v>0.40740740740740738</v>
      </c>
      <c r="J34" s="183">
        <f t="shared" si="2"/>
        <v>0.66666666666666663</v>
      </c>
      <c r="K34" s="184">
        <f t="shared" si="3"/>
        <v>2.3703703703703702</v>
      </c>
      <c r="L34" s="37"/>
      <c r="M34" s="171" t="s">
        <v>134</v>
      </c>
      <c r="N34" s="77"/>
      <c r="O34" s="77"/>
      <c r="P34" s="201" t="s">
        <v>152</v>
      </c>
      <c r="Q34" s="201" t="s">
        <v>167</v>
      </c>
      <c r="R34" s="201" t="s">
        <v>174</v>
      </c>
      <c r="S34" s="201" t="s">
        <v>182</v>
      </c>
      <c r="T34" s="183"/>
      <c r="U34" s="184" t="s">
        <v>160</v>
      </c>
      <c r="V34" s="37"/>
      <c r="W34" s="186"/>
      <c r="X34" s="159"/>
      <c r="Y34" s="159"/>
      <c r="Z34" s="158"/>
      <c r="AA34" s="158"/>
      <c r="AB34" s="158"/>
      <c r="AC34" s="159"/>
      <c r="AD34" s="158"/>
      <c r="AE34" s="158"/>
      <c r="AF34" s="158"/>
      <c r="AG34" s="158"/>
      <c r="AH34" s="161"/>
      <c r="AI34" s="170"/>
      <c r="AJ34" s="159"/>
      <c r="AK34" s="158"/>
      <c r="AL34" s="158"/>
      <c r="AM34" s="159"/>
      <c r="AN34" s="158"/>
      <c r="AO34" s="158"/>
      <c r="AP34" s="158"/>
      <c r="AQ34" s="161"/>
      <c r="AR34" s="23"/>
      <c r="AS34" s="23"/>
    </row>
    <row r="35" spans="1:45" ht="15" customHeight="1" x14ac:dyDescent="0.2">
      <c r="A35" s="2"/>
      <c r="B35" s="182">
        <v>1999</v>
      </c>
      <c r="C35" s="77" t="s">
        <v>72</v>
      </c>
      <c r="D35" s="158" t="s">
        <v>70</v>
      </c>
      <c r="E35" s="77"/>
      <c r="F35" s="77">
        <v>26</v>
      </c>
      <c r="G35" s="77">
        <v>17</v>
      </c>
      <c r="H35" s="183">
        <f t="shared" si="0"/>
        <v>0.17647058823529413</v>
      </c>
      <c r="I35" s="183">
        <f t="shared" si="1"/>
        <v>0.76470588235294112</v>
      </c>
      <c r="J35" s="183">
        <f t="shared" si="2"/>
        <v>0.94117647058823528</v>
      </c>
      <c r="K35" s="184">
        <f t="shared" si="3"/>
        <v>3.3529411764705883</v>
      </c>
      <c r="L35" s="37"/>
      <c r="M35" s="171" t="s">
        <v>135</v>
      </c>
      <c r="N35" s="77"/>
      <c r="O35" s="77"/>
      <c r="P35" s="201" t="s">
        <v>153</v>
      </c>
      <c r="Q35" s="201" t="s">
        <v>168</v>
      </c>
      <c r="R35" s="201" t="s">
        <v>175</v>
      </c>
      <c r="S35" s="201" t="s">
        <v>183</v>
      </c>
      <c r="T35" s="183"/>
      <c r="U35" s="184" t="s">
        <v>161</v>
      </c>
      <c r="V35" s="37"/>
      <c r="W35" s="186"/>
      <c r="X35" s="159"/>
      <c r="Y35" s="159"/>
      <c r="Z35" s="158"/>
      <c r="AA35" s="158"/>
      <c r="AB35" s="158"/>
      <c r="AC35" s="159"/>
      <c r="AD35" s="158"/>
      <c r="AE35" s="158"/>
      <c r="AF35" s="158"/>
      <c r="AG35" s="158"/>
      <c r="AH35" s="161"/>
      <c r="AI35" s="187"/>
      <c r="AJ35" s="158"/>
      <c r="AK35" s="158"/>
      <c r="AL35" s="158"/>
      <c r="AM35" s="159"/>
      <c r="AN35" s="158"/>
      <c r="AO35" s="158"/>
      <c r="AP35" s="158"/>
      <c r="AQ35" s="161"/>
      <c r="AR35" s="23"/>
      <c r="AS35" s="23"/>
    </row>
    <row r="36" spans="1:45" ht="15" customHeight="1" x14ac:dyDescent="0.2">
      <c r="A36" s="2"/>
      <c r="B36" s="182">
        <v>2000</v>
      </c>
      <c r="C36" s="77" t="s">
        <v>62</v>
      </c>
      <c r="D36" s="158" t="s">
        <v>70</v>
      </c>
      <c r="E36" s="77"/>
      <c r="F36" s="77">
        <v>27</v>
      </c>
      <c r="G36" s="77">
        <v>28</v>
      </c>
      <c r="H36" s="199">
        <f t="shared" si="0"/>
        <v>0.42857142857142855</v>
      </c>
      <c r="I36" s="183">
        <f t="shared" si="1"/>
        <v>0.6785714285714286</v>
      </c>
      <c r="J36" s="183">
        <f t="shared" si="2"/>
        <v>1.1071428571428572</v>
      </c>
      <c r="K36" s="200">
        <f t="shared" si="3"/>
        <v>4.5357142857142856</v>
      </c>
      <c r="L36" s="37"/>
      <c r="M36" s="171" t="s">
        <v>136</v>
      </c>
      <c r="N36" s="77"/>
      <c r="O36" s="77"/>
      <c r="P36" s="5" t="s">
        <v>154</v>
      </c>
      <c r="Q36" s="5" t="s">
        <v>169</v>
      </c>
      <c r="R36" s="5" t="s">
        <v>176</v>
      </c>
      <c r="S36" s="5" t="s">
        <v>184</v>
      </c>
      <c r="T36" s="199"/>
      <c r="U36" s="200" t="s">
        <v>162</v>
      </c>
      <c r="V36" s="37"/>
      <c r="W36" s="186"/>
      <c r="X36" s="159"/>
      <c r="Y36" s="159"/>
      <c r="Z36" s="158"/>
      <c r="AA36" s="158"/>
      <c r="AB36" s="158"/>
      <c r="AC36" s="159"/>
      <c r="AD36" s="158"/>
      <c r="AE36" s="158"/>
      <c r="AF36" s="158"/>
      <c r="AG36" s="158"/>
      <c r="AH36" s="161"/>
      <c r="AI36" s="187"/>
      <c r="AJ36" s="158"/>
      <c r="AK36" s="158"/>
      <c r="AL36" s="158"/>
      <c r="AM36" s="159"/>
      <c r="AN36" s="158"/>
      <c r="AO36" s="158"/>
      <c r="AP36" s="158"/>
      <c r="AQ36" s="161"/>
      <c r="AR36" s="23"/>
      <c r="AS36" s="23"/>
    </row>
    <row r="37" spans="1:45" ht="15" customHeight="1" x14ac:dyDescent="0.2">
      <c r="A37" s="2"/>
      <c r="B37" s="162"/>
      <c r="C37" s="164"/>
      <c r="D37" s="164"/>
      <c r="E37" s="164"/>
      <c r="F37" s="164"/>
      <c r="G37" s="164"/>
      <c r="H37" s="188"/>
      <c r="I37" s="188"/>
      <c r="J37" s="188"/>
      <c r="K37" s="189"/>
      <c r="L37" s="37"/>
      <c r="M37" s="162"/>
      <c r="N37" s="164"/>
      <c r="O37" s="164"/>
      <c r="P37" s="164"/>
      <c r="Q37" s="164"/>
      <c r="R37" s="164"/>
      <c r="S37" s="164"/>
      <c r="T37" s="164"/>
      <c r="U37" s="189"/>
      <c r="V37" s="37"/>
      <c r="W37" s="162"/>
      <c r="X37" s="164"/>
      <c r="Y37" s="164"/>
      <c r="Z37" s="164"/>
      <c r="AA37" s="164"/>
      <c r="AB37" s="164"/>
      <c r="AC37" s="164"/>
      <c r="AD37" s="164"/>
      <c r="AE37" s="164"/>
      <c r="AF37" s="188"/>
      <c r="AG37" s="188"/>
      <c r="AH37" s="190"/>
      <c r="AI37" s="164"/>
      <c r="AJ37" s="164"/>
      <c r="AK37" s="164"/>
      <c r="AL37" s="164"/>
      <c r="AM37" s="164"/>
      <c r="AN37" s="164"/>
      <c r="AO37" s="164"/>
      <c r="AP37" s="164"/>
      <c r="AQ37" s="168"/>
      <c r="AR37" s="23"/>
      <c r="AS37" s="23"/>
    </row>
    <row r="38" spans="1:45" ht="15" customHeight="1" x14ac:dyDescent="0.2">
      <c r="A38" s="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191"/>
      <c r="AG38" s="192"/>
      <c r="AH38" s="191"/>
      <c r="AI38" s="34"/>
      <c r="AJ38" s="34"/>
      <c r="AK38" s="34"/>
      <c r="AL38" s="34"/>
      <c r="AM38" s="34"/>
      <c r="AN38" s="34"/>
      <c r="AO38" s="34"/>
      <c r="AP38" s="34"/>
      <c r="AQ38" s="34"/>
      <c r="AR38" s="23"/>
      <c r="AS38" s="23"/>
    </row>
    <row r="39" spans="1:45" ht="15" customHeight="1" x14ac:dyDescent="0.2">
      <c r="A39" s="2"/>
      <c r="B39" s="174" t="s">
        <v>137</v>
      </c>
      <c r="C39" s="175"/>
      <c r="D39" s="175"/>
      <c r="E39" s="175"/>
      <c r="F39" s="175" t="s">
        <v>123</v>
      </c>
      <c r="G39" s="175" t="s">
        <v>3</v>
      </c>
      <c r="H39" s="175" t="s">
        <v>5</v>
      </c>
      <c r="I39" s="175" t="s">
        <v>6</v>
      </c>
      <c r="J39" s="175" t="s">
        <v>124</v>
      </c>
      <c r="K39" s="176" t="s">
        <v>16</v>
      </c>
      <c r="L39" s="34"/>
      <c r="M39" s="177" t="s">
        <v>125</v>
      </c>
      <c r="N39" s="178"/>
      <c r="O39" s="178"/>
      <c r="P39" s="175" t="s">
        <v>3</v>
      </c>
      <c r="Q39" s="175" t="s">
        <v>5</v>
      </c>
      <c r="R39" s="175" t="s">
        <v>6</v>
      </c>
      <c r="S39" s="175" t="s">
        <v>124</v>
      </c>
      <c r="T39" s="178"/>
      <c r="U39" s="176" t="s">
        <v>16</v>
      </c>
      <c r="V39" s="34"/>
      <c r="W39" s="177" t="s">
        <v>138</v>
      </c>
      <c r="X39" s="178"/>
      <c r="Y39" s="178"/>
      <c r="Z39" s="178"/>
      <c r="AA39" s="178"/>
      <c r="AB39" s="178"/>
      <c r="AC39" s="178"/>
      <c r="AD39" s="178"/>
      <c r="AE39" s="178"/>
      <c r="AF39" s="193"/>
      <c r="AG39" s="193"/>
      <c r="AH39" s="194"/>
      <c r="AI39" s="195"/>
      <c r="AJ39" s="180"/>
      <c r="AK39" s="180"/>
      <c r="AL39" s="180"/>
      <c r="AM39" s="178"/>
      <c r="AN39" s="178"/>
      <c r="AO39" s="178"/>
      <c r="AP39" s="178"/>
      <c r="AQ39" s="181"/>
      <c r="AR39" s="23"/>
      <c r="AS39" s="23"/>
    </row>
    <row r="40" spans="1:45" ht="15" customHeight="1" x14ac:dyDescent="0.2">
      <c r="A40" s="2"/>
      <c r="B40" s="182">
        <v>1995</v>
      </c>
      <c r="C40" s="77" t="s">
        <v>59</v>
      </c>
      <c r="D40" s="158" t="s">
        <v>70</v>
      </c>
      <c r="E40" s="77"/>
      <c r="F40" s="77">
        <v>22</v>
      </c>
      <c r="G40" s="77">
        <v>9</v>
      </c>
      <c r="H40" s="199">
        <f>PRODUCT((V6+W6)/U6)</f>
        <v>0.33333333333333331</v>
      </c>
      <c r="I40" s="199">
        <f>PRODUCT(X6/U6)</f>
        <v>1.1111111111111112</v>
      </c>
      <c r="J40" s="199">
        <f>PRODUCT(V6+W6+X6)/U6</f>
        <v>1.4444444444444444</v>
      </c>
      <c r="K40" s="184">
        <f>PRODUCT(Y6/U6)</f>
        <v>3.4444444444444446</v>
      </c>
      <c r="L40" s="37"/>
      <c r="M40" s="171" t="s">
        <v>139</v>
      </c>
      <c r="N40" s="77"/>
      <c r="O40" s="77">
        <v>21</v>
      </c>
      <c r="P40" s="77" t="s">
        <v>189</v>
      </c>
      <c r="Q40" s="77" t="s">
        <v>185</v>
      </c>
      <c r="R40" s="77" t="s">
        <v>190</v>
      </c>
      <c r="S40" s="77" t="s">
        <v>196</v>
      </c>
      <c r="T40" s="196"/>
      <c r="U40" s="184" t="s">
        <v>202</v>
      </c>
      <c r="V40" s="37"/>
      <c r="W40" s="182"/>
      <c r="X40" s="159"/>
      <c r="Y40" s="159"/>
      <c r="Z40" s="158"/>
      <c r="AA40" s="158"/>
      <c r="AB40" s="158"/>
      <c r="AC40" s="158"/>
      <c r="AD40" s="158"/>
      <c r="AE40" s="158"/>
      <c r="AF40" s="197"/>
      <c r="AG40" s="196"/>
      <c r="AH40" s="184"/>
      <c r="AI40" s="158"/>
      <c r="AJ40" s="158"/>
      <c r="AK40" s="158"/>
      <c r="AL40" s="158"/>
      <c r="AM40" s="159"/>
      <c r="AN40" s="158"/>
      <c r="AO40" s="158"/>
      <c r="AP40" s="158"/>
      <c r="AQ40" s="161"/>
      <c r="AR40" s="23"/>
      <c r="AS40" s="23"/>
    </row>
    <row r="41" spans="1:45" ht="15" customHeight="1" x14ac:dyDescent="0.2">
      <c r="A41" s="2"/>
      <c r="B41" s="182">
        <v>1996</v>
      </c>
      <c r="C41" s="77" t="s">
        <v>59</v>
      </c>
      <c r="D41" s="158" t="s">
        <v>70</v>
      </c>
      <c r="E41" s="77"/>
      <c r="F41" s="77">
        <v>23</v>
      </c>
      <c r="G41" s="77">
        <v>9</v>
      </c>
      <c r="H41" s="183">
        <f t="shared" ref="H41:H45" si="4">PRODUCT((V7+W7)/U7)</f>
        <v>0.1111111111111111</v>
      </c>
      <c r="I41" s="183">
        <f t="shared" ref="I41:I45" si="5">PRODUCT(X7/U7)</f>
        <v>0.55555555555555558</v>
      </c>
      <c r="J41" s="183">
        <f t="shared" ref="J41:J45" si="6">PRODUCT(V7+W7+X7)/U7</f>
        <v>0.66666666666666663</v>
      </c>
      <c r="K41" s="184">
        <f t="shared" ref="K41:K45" si="7">PRODUCT(Y7/U7)</f>
        <v>2.3333333333333335</v>
      </c>
      <c r="L41" s="37"/>
      <c r="M41" s="171" t="s">
        <v>140</v>
      </c>
      <c r="N41" s="77"/>
      <c r="O41" s="77"/>
      <c r="P41" s="77" t="s">
        <v>208</v>
      </c>
      <c r="Q41" s="77" t="s">
        <v>186</v>
      </c>
      <c r="R41" s="77" t="s">
        <v>191</v>
      </c>
      <c r="S41" s="77" t="s">
        <v>197</v>
      </c>
      <c r="T41" s="196"/>
      <c r="U41" s="184" t="s">
        <v>203</v>
      </c>
      <c r="V41" s="37"/>
      <c r="W41" s="182"/>
      <c r="X41" s="159"/>
      <c r="Y41" s="159"/>
      <c r="Z41" s="158"/>
      <c r="AA41" s="158"/>
      <c r="AB41" s="158"/>
      <c r="AC41" s="158"/>
      <c r="AD41" s="158"/>
      <c r="AE41" s="158"/>
      <c r="AF41" s="197"/>
      <c r="AG41" s="196"/>
      <c r="AH41" s="184"/>
      <c r="AI41" s="158"/>
      <c r="AJ41" s="158"/>
      <c r="AK41" s="158"/>
      <c r="AL41" s="158"/>
      <c r="AM41" s="159"/>
      <c r="AN41" s="158"/>
      <c r="AO41" s="158"/>
      <c r="AP41" s="158"/>
      <c r="AQ41" s="161"/>
      <c r="AR41" s="23"/>
      <c r="AS41" s="23"/>
    </row>
    <row r="42" spans="1:45" ht="15" customHeight="1" x14ac:dyDescent="0.2">
      <c r="A42" s="2"/>
      <c r="B42" s="182">
        <v>1997</v>
      </c>
      <c r="C42" s="77" t="s">
        <v>59</v>
      </c>
      <c r="D42" s="158" t="s">
        <v>70</v>
      </c>
      <c r="E42" s="77"/>
      <c r="F42" s="77">
        <v>24</v>
      </c>
      <c r="G42" s="77">
        <v>13</v>
      </c>
      <c r="H42" s="183">
        <f t="shared" si="4"/>
        <v>0.15384615384615385</v>
      </c>
      <c r="I42" s="183">
        <f t="shared" si="5"/>
        <v>0.76923076923076927</v>
      </c>
      <c r="J42" s="183">
        <f t="shared" si="6"/>
        <v>0.92307692307692313</v>
      </c>
      <c r="K42" s="200">
        <f t="shared" si="7"/>
        <v>3.5384615384615383</v>
      </c>
      <c r="L42" s="37"/>
      <c r="M42" s="171" t="s">
        <v>141</v>
      </c>
      <c r="N42" s="77"/>
      <c r="O42" s="77"/>
      <c r="P42" s="77" t="s">
        <v>209</v>
      </c>
      <c r="Q42" s="202" t="s">
        <v>187</v>
      </c>
      <c r="R42" s="202" t="s">
        <v>192</v>
      </c>
      <c r="S42" s="202" t="s">
        <v>198</v>
      </c>
      <c r="T42" s="203"/>
      <c r="U42" s="200" t="s">
        <v>204</v>
      </c>
      <c r="V42" s="37"/>
      <c r="W42" s="182"/>
      <c r="X42" s="159"/>
      <c r="Y42" s="159"/>
      <c r="Z42" s="158"/>
      <c r="AA42" s="158"/>
      <c r="AB42" s="158"/>
      <c r="AC42" s="158"/>
      <c r="AD42" s="158"/>
      <c r="AE42" s="158"/>
      <c r="AF42" s="197"/>
      <c r="AG42" s="196"/>
      <c r="AH42" s="184"/>
      <c r="AI42" s="158"/>
      <c r="AJ42" s="158"/>
      <c r="AK42" s="158"/>
      <c r="AL42" s="158"/>
      <c r="AM42" s="159"/>
      <c r="AN42" s="158"/>
      <c r="AO42" s="158"/>
      <c r="AP42" s="158"/>
      <c r="AQ42" s="161"/>
      <c r="AR42" s="23"/>
      <c r="AS42" s="23"/>
    </row>
    <row r="43" spans="1:45" ht="15" customHeight="1" x14ac:dyDescent="0.2">
      <c r="A43" s="2"/>
      <c r="B43" s="182">
        <v>1998</v>
      </c>
      <c r="C43" s="77" t="s">
        <v>62</v>
      </c>
      <c r="D43" s="158" t="s">
        <v>70</v>
      </c>
      <c r="E43" s="77"/>
      <c r="F43" s="77">
        <v>25</v>
      </c>
      <c r="G43" s="77">
        <v>3</v>
      </c>
      <c r="H43" s="183">
        <f t="shared" si="4"/>
        <v>0</v>
      </c>
      <c r="I43" s="183">
        <f t="shared" si="5"/>
        <v>0</v>
      </c>
      <c r="J43" s="183">
        <f t="shared" si="6"/>
        <v>0</v>
      </c>
      <c r="K43" s="184">
        <f t="shared" si="7"/>
        <v>0.33333333333333331</v>
      </c>
      <c r="L43" s="37"/>
      <c r="M43" s="171" t="s">
        <v>142</v>
      </c>
      <c r="N43" s="77"/>
      <c r="O43" s="77"/>
      <c r="P43" s="202" t="s">
        <v>210</v>
      </c>
      <c r="Q43" s="77" t="s">
        <v>188</v>
      </c>
      <c r="R43" s="77" t="s">
        <v>193</v>
      </c>
      <c r="S43" s="77" t="s">
        <v>199</v>
      </c>
      <c r="T43" s="196"/>
      <c r="U43" s="184" t="s">
        <v>205</v>
      </c>
      <c r="V43" s="37"/>
      <c r="W43" s="182"/>
      <c r="X43" s="159"/>
      <c r="Y43" s="159"/>
      <c r="Z43" s="158"/>
      <c r="AA43" s="158"/>
      <c r="AB43" s="158"/>
      <c r="AC43" s="158"/>
      <c r="AD43" s="158"/>
      <c r="AE43" s="158"/>
      <c r="AF43" s="197"/>
      <c r="AG43" s="196"/>
      <c r="AH43" s="184"/>
      <c r="AI43" s="158"/>
      <c r="AJ43" s="158"/>
      <c r="AK43" s="158"/>
      <c r="AL43" s="158"/>
      <c r="AM43" s="159"/>
      <c r="AN43" s="158"/>
      <c r="AO43" s="158"/>
      <c r="AP43" s="158"/>
      <c r="AQ43" s="161"/>
      <c r="AR43" s="23"/>
      <c r="AS43" s="23"/>
    </row>
    <row r="44" spans="1:45" ht="15" customHeight="1" x14ac:dyDescent="0.2">
      <c r="A44" s="2"/>
      <c r="B44" s="182">
        <v>1999</v>
      </c>
      <c r="C44" s="77" t="s">
        <v>72</v>
      </c>
      <c r="D44" s="158" t="s">
        <v>70</v>
      </c>
      <c r="E44" s="77"/>
      <c r="F44" s="77">
        <v>26</v>
      </c>
      <c r="G44" s="77"/>
      <c r="H44" s="183"/>
      <c r="I44" s="183"/>
      <c r="J44" s="183"/>
      <c r="K44" s="184"/>
      <c r="L44" s="37"/>
      <c r="M44" s="171" t="s">
        <v>143</v>
      </c>
      <c r="N44" s="77"/>
      <c r="O44" s="77"/>
      <c r="P44" s="77" t="s">
        <v>191</v>
      </c>
      <c r="Q44" s="77" t="s">
        <v>202</v>
      </c>
      <c r="R44" s="77" t="s">
        <v>194</v>
      </c>
      <c r="S44" s="77" t="s">
        <v>200</v>
      </c>
      <c r="T44" s="196"/>
      <c r="U44" s="184" t="s">
        <v>206</v>
      </c>
      <c r="V44" s="37"/>
      <c r="W44" s="182"/>
      <c r="X44" s="159"/>
      <c r="Y44" s="159"/>
      <c r="Z44" s="158"/>
      <c r="AA44" s="158"/>
      <c r="AB44" s="158"/>
      <c r="AC44" s="158"/>
      <c r="AD44" s="158"/>
      <c r="AE44" s="158"/>
      <c r="AF44" s="197"/>
      <c r="AG44" s="196"/>
      <c r="AH44" s="184"/>
      <c r="AI44" s="158"/>
      <c r="AJ44" s="158"/>
      <c r="AK44" s="158"/>
      <c r="AL44" s="158"/>
      <c r="AM44" s="159"/>
      <c r="AN44" s="158"/>
      <c r="AO44" s="158"/>
      <c r="AP44" s="158"/>
      <c r="AQ44" s="161"/>
      <c r="AR44" s="23"/>
      <c r="AS44" s="23"/>
    </row>
    <row r="45" spans="1:45" ht="15" customHeight="1" x14ac:dyDescent="0.2">
      <c r="A45" s="2"/>
      <c r="B45" s="182">
        <v>2000</v>
      </c>
      <c r="C45" s="77" t="s">
        <v>62</v>
      </c>
      <c r="D45" s="158" t="s">
        <v>70</v>
      </c>
      <c r="E45" s="77"/>
      <c r="F45" s="77">
        <v>27</v>
      </c>
      <c r="G45" s="77">
        <v>5</v>
      </c>
      <c r="H45" s="183">
        <f t="shared" si="4"/>
        <v>0</v>
      </c>
      <c r="I45" s="183">
        <f t="shared" si="5"/>
        <v>0.8</v>
      </c>
      <c r="J45" s="183">
        <f t="shared" si="6"/>
        <v>0.8</v>
      </c>
      <c r="K45" s="184">
        <f t="shared" si="7"/>
        <v>2</v>
      </c>
      <c r="L45" s="37"/>
      <c r="M45" s="171" t="s">
        <v>144</v>
      </c>
      <c r="N45" s="77"/>
      <c r="O45" s="77"/>
      <c r="P45" s="77" t="s">
        <v>211</v>
      </c>
      <c r="Q45" s="77" t="s">
        <v>189</v>
      </c>
      <c r="R45" s="77" t="s">
        <v>195</v>
      </c>
      <c r="S45" s="77" t="s">
        <v>201</v>
      </c>
      <c r="T45" s="196"/>
      <c r="U45" s="184" t="s">
        <v>207</v>
      </c>
      <c r="V45" s="37"/>
      <c r="W45" s="182"/>
      <c r="X45" s="159"/>
      <c r="Y45" s="159"/>
      <c r="Z45" s="158"/>
      <c r="AA45" s="158"/>
      <c r="AB45" s="158"/>
      <c r="AC45" s="158"/>
      <c r="AD45" s="158"/>
      <c r="AE45" s="158"/>
      <c r="AF45" s="197"/>
      <c r="AG45" s="196"/>
      <c r="AH45" s="184"/>
      <c r="AI45" s="158"/>
      <c r="AJ45" s="158"/>
      <c r="AK45" s="158"/>
      <c r="AL45" s="158"/>
      <c r="AM45" s="159"/>
      <c r="AN45" s="158"/>
      <c r="AO45" s="158"/>
      <c r="AP45" s="158"/>
      <c r="AQ45" s="161"/>
      <c r="AR45" s="23"/>
      <c r="AS45" s="23"/>
    </row>
    <row r="46" spans="1:45" s="8" customFormat="1" ht="15" customHeight="1" x14ac:dyDescent="0.25">
      <c r="A46" s="22"/>
      <c r="B46" s="162"/>
      <c r="C46" s="164"/>
      <c r="D46" s="164"/>
      <c r="E46" s="164"/>
      <c r="F46" s="164"/>
      <c r="G46" s="164"/>
      <c r="H46" s="188"/>
      <c r="I46" s="188"/>
      <c r="J46" s="188"/>
      <c r="K46" s="189"/>
      <c r="L46" s="37"/>
      <c r="M46" s="162"/>
      <c r="N46" s="164"/>
      <c r="O46" s="164"/>
      <c r="P46" s="164"/>
      <c r="Q46" s="164"/>
      <c r="R46" s="164"/>
      <c r="S46" s="164"/>
      <c r="T46" s="164"/>
      <c r="U46" s="189"/>
      <c r="V46" s="37"/>
      <c r="W46" s="162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8"/>
      <c r="AI46" s="164"/>
      <c r="AJ46" s="164"/>
      <c r="AK46" s="164"/>
      <c r="AL46" s="164"/>
      <c r="AM46" s="164"/>
      <c r="AN46" s="164"/>
      <c r="AO46" s="164"/>
      <c r="AP46" s="164"/>
      <c r="AQ46" s="168"/>
      <c r="AR46" s="38"/>
      <c r="AS46" s="38"/>
    </row>
    <row r="47" spans="1:45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7"/>
      <c r="AG47" s="34"/>
      <c r="AH47" s="34"/>
      <c r="AI47" s="34"/>
      <c r="AJ47" s="34"/>
      <c r="AK47" s="34"/>
      <c r="AL47" s="23"/>
      <c r="AM47" s="23"/>
      <c r="AN47" s="23"/>
      <c r="AO47" s="34"/>
      <c r="AP47" s="34"/>
      <c r="AQ47" s="34"/>
      <c r="AR47" s="38"/>
      <c r="AS47" s="38"/>
    </row>
    <row r="48" spans="1:45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7"/>
      <c r="AG48" s="34"/>
      <c r="AH48" s="34"/>
      <c r="AI48" s="34"/>
      <c r="AJ48" s="34"/>
      <c r="AK48" s="34"/>
      <c r="AL48" s="23"/>
      <c r="AM48" s="23"/>
      <c r="AN48" s="23"/>
      <c r="AO48" s="34"/>
      <c r="AP48" s="34"/>
      <c r="AQ48" s="34"/>
      <c r="AR48" s="38"/>
      <c r="AS48" s="3"/>
    </row>
    <row r="49" spans="1:45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7"/>
      <c r="AG49" s="34"/>
      <c r="AH49" s="34"/>
      <c r="AI49" s="34"/>
      <c r="AJ49" s="34"/>
      <c r="AK49" s="34"/>
      <c r="AL49" s="23"/>
      <c r="AM49" s="23"/>
      <c r="AN49" s="23"/>
      <c r="AO49" s="34"/>
      <c r="AP49" s="34"/>
      <c r="AQ49" s="34"/>
      <c r="AR49" s="38"/>
      <c r="AS49" s="3"/>
    </row>
    <row r="50" spans="1:45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7"/>
      <c r="AG50" s="34"/>
      <c r="AH50" s="34"/>
      <c r="AI50" s="34"/>
      <c r="AJ50" s="34"/>
      <c r="AK50" s="34"/>
      <c r="AL50" s="23"/>
      <c r="AM50" s="23"/>
      <c r="AN50" s="23"/>
      <c r="AO50" s="34"/>
      <c r="AP50" s="34"/>
      <c r="AQ50" s="34"/>
      <c r="AR50" s="38"/>
      <c r="AS50" s="3"/>
    </row>
    <row r="51" spans="1:45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7"/>
      <c r="AG51" s="34"/>
      <c r="AH51" s="34"/>
      <c r="AI51" s="34"/>
      <c r="AJ51" s="34"/>
      <c r="AK51" s="34"/>
      <c r="AL51" s="23"/>
      <c r="AM51" s="23"/>
      <c r="AN51" s="23"/>
      <c r="AO51" s="34"/>
      <c r="AP51" s="34"/>
      <c r="AQ51" s="34"/>
      <c r="AR51" s="38"/>
      <c r="AS51" s="3"/>
    </row>
    <row r="52" spans="1:45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7"/>
      <c r="AG52" s="34"/>
      <c r="AH52" s="34"/>
      <c r="AI52" s="34"/>
      <c r="AJ52" s="34"/>
      <c r="AK52" s="34"/>
      <c r="AL52" s="23"/>
      <c r="AM52" s="23"/>
      <c r="AN52" s="23"/>
      <c r="AO52" s="34"/>
      <c r="AP52" s="34"/>
      <c r="AQ52" s="34"/>
      <c r="AR52" s="38"/>
      <c r="AS52" s="3"/>
    </row>
    <row r="53" spans="1:45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7"/>
      <c r="AG53" s="34"/>
      <c r="AH53" s="34"/>
      <c r="AI53" s="34"/>
      <c r="AJ53" s="34"/>
      <c r="AK53" s="34"/>
      <c r="AL53" s="23"/>
      <c r="AM53" s="23"/>
      <c r="AN53" s="23"/>
      <c r="AO53" s="34"/>
      <c r="AP53" s="34"/>
      <c r="AQ53" s="34"/>
      <c r="AR53" s="38"/>
      <c r="AS53" s="3"/>
    </row>
    <row r="54" spans="1:45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7"/>
      <c r="AG54" s="34"/>
      <c r="AH54" s="34"/>
      <c r="AI54" s="34"/>
      <c r="AJ54" s="34"/>
      <c r="AK54" s="34"/>
      <c r="AL54" s="23"/>
      <c r="AM54" s="23"/>
      <c r="AN54" s="23"/>
      <c r="AO54" s="34"/>
      <c r="AP54" s="34"/>
      <c r="AQ54" s="34"/>
      <c r="AR54" s="38"/>
      <c r="AS54" s="3"/>
    </row>
    <row r="55" spans="1:45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4"/>
      <c r="AH55" s="34"/>
      <c r="AI55" s="34"/>
      <c r="AJ55" s="34"/>
      <c r="AK55" s="34"/>
      <c r="AL55" s="23"/>
      <c r="AM55" s="23"/>
      <c r="AN55" s="23"/>
      <c r="AO55" s="34"/>
      <c r="AP55" s="34"/>
      <c r="AQ55" s="34"/>
      <c r="AR55" s="38"/>
      <c r="AS55" s="3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4"/>
      <c r="AH56" s="34"/>
      <c r="AI56" s="34"/>
      <c r="AJ56" s="34"/>
      <c r="AK56" s="34"/>
      <c r="AL56" s="23"/>
      <c r="AM56" s="23"/>
      <c r="AN56" s="23"/>
      <c r="AO56" s="34"/>
      <c r="AP56" s="34"/>
      <c r="AQ56" s="34"/>
      <c r="AR56" s="38"/>
      <c r="AS56" s="3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</sheetData>
  <sortState ref="AG28:AH33">
    <sortCondition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75" t="s">
        <v>68</v>
      </c>
      <c r="C1" s="5"/>
      <c r="D1" s="80"/>
      <c r="E1" s="88" t="s">
        <v>69</v>
      </c>
      <c r="F1" s="126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26"/>
      <c r="AB1" s="126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9" t="s">
        <v>95</v>
      </c>
      <c r="C2" s="61"/>
      <c r="D2" s="144"/>
      <c r="E2" s="12" t="s">
        <v>12</v>
      </c>
      <c r="F2" s="13"/>
      <c r="G2" s="13"/>
      <c r="H2" s="13"/>
      <c r="I2" s="19"/>
      <c r="J2" s="14"/>
      <c r="K2" s="81"/>
      <c r="L2" s="21" t="s">
        <v>117</v>
      </c>
      <c r="M2" s="13"/>
      <c r="N2" s="13"/>
      <c r="O2" s="20"/>
      <c r="P2" s="18"/>
      <c r="Q2" s="21" t="s">
        <v>118</v>
      </c>
      <c r="R2" s="13"/>
      <c r="S2" s="13"/>
      <c r="T2" s="13"/>
      <c r="U2" s="19"/>
      <c r="V2" s="20"/>
      <c r="W2" s="18"/>
      <c r="X2" s="145" t="s">
        <v>114</v>
      </c>
      <c r="Y2" s="146"/>
      <c r="Z2" s="129"/>
      <c r="AA2" s="12" t="s">
        <v>12</v>
      </c>
      <c r="AB2" s="13"/>
      <c r="AC2" s="13"/>
      <c r="AD2" s="13"/>
      <c r="AE2" s="19"/>
      <c r="AF2" s="14"/>
      <c r="AG2" s="81"/>
      <c r="AH2" s="21" t="s">
        <v>119</v>
      </c>
      <c r="AI2" s="13"/>
      <c r="AJ2" s="13"/>
      <c r="AK2" s="20"/>
      <c r="AL2" s="18"/>
      <c r="AM2" s="21" t="s">
        <v>118</v>
      </c>
      <c r="AN2" s="13"/>
      <c r="AO2" s="13"/>
      <c r="AP2" s="13"/>
      <c r="AQ2" s="19"/>
      <c r="AR2" s="20"/>
      <c r="AS2" s="13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0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0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2002</v>
      </c>
      <c r="C4" s="26" t="s">
        <v>61</v>
      </c>
      <c r="D4" s="25" t="s">
        <v>73</v>
      </c>
      <c r="E4" s="24">
        <v>22</v>
      </c>
      <c r="F4" s="24">
        <v>4</v>
      </c>
      <c r="G4" s="26">
        <v>11</v>
      </c>
      <c r="H4" s="24">
        <v>50</v>
      </c>
      <c r="I4" s="24">
        <v>145</v>
      </c>
      <c r="J4" s="27">
        <f>PRODUCT(I4/K4)</f>
        <v>0.71782178217821779</v>
      </c>
      <c r="K4" s="23">
        <v>202</v>
      </c>
      <c r="L4" s="65"/>
      <c r="M4" s="24" t="s">
        <v>61</v>
      </c>
      <c r="N4" s="17" t="s">
        <v>62</v>
      </c>
      <c r="O4" s="24" t="s">
        <v>59</v>
      </c>
      <c r="P4" s="23"/>
      <c r="Q4" s="24"/>
      <c r="R4" s="24"/>
      <c r="S4" s="26"/>
      <c r="T4" s="24"/>
      <c r="U4" s="24"/>
      <c r="V4" s="147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65"/>
      <c r="AI4" s="17"/>
      <c r="AJ4" s="17"/>
      <c r="AK4" s="17"/>
      <c r="AL4" s="23"/>
      <c r="AM4" s="24"/>
      <c r="AN4" s="24"/>
      <c r="AO4" s="26"/>
      <c r="AP4" s="24"/>
      <c r="AQ4" s="24"/>
      <c r="AR4" s="26"/>
      <c r="AS4" s="2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2003</v>
      </c>
      <c r="C5" s="26" t="s">
        <v>61</v>
      </c>
      <c r="D5" s="25" t="s">
        <v>73</v>
      </c>
      <c r="E5" s="24">
        <v>21</v>
      </c>
      <c r="F5" s="24">
        <v>1</v>
      </c>
      <c r="G5" s="26">
        <v>0</v>
      </c>
      <c r="H5" s="24">
        <v>32</v>
      </c>
      <c r="I5" s="24">
        <v>87</v>
      </c>
      <c r="J5" s="27">
        <f>PRODUCT(I5/K5)</f>
        <v>0.66923076923076918</v>
      </c>
      <c r="K5" s="81">
        <v>130</v>
      </c>
      <c r="L5" s="65"/>
      <c r="M5" s="17" t="s">
        <v>72</v>
      </c>
      <c r="N5" s="17"/>
      <c r="O5" s="17"/>
      <c r="P5" s="23"/>
      <c r="Q5" s="24"/>
      <c r="R5" s="24"/>
      <c r="S5" s="26"/>
      <c r="T5" s="24"/>
      <c r="U5" s="24"/>
      <c r="V5" s="26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65"/>
      <c r="AI5" s="17"/>
      <c r="AJ5" s="17"/>
      <c r="AK5" s="17"/>
      <c r="AL5" s="23"/>
      <c r="AM5" s="24"/>
      <c r="AN5" s="24"/>
      <c r="AO5" s="26"/>
      <c r="AP5" s="24"/>
      <c r="AQ5" s="24"/>
      <c r="AR5" s="26"/>
      <c r="AS5" s="2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9"/>
      <c r="L6" s="65"/>
      <c r="M6" s="17"/>
      <c r="N6" s="17"/>
      <c r="O6" s="17"/>
      <c r="Q6" s="24"/>
      <c r="R6" s="24"/>
      <c r="S6" s="26"/>
      <c r="T6" s="24"/>
      <c r="U6" s="24"/>
      <c r="V6" s="26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65"/>
      <c r="AI6" s="17"/>
      <c r="AJ6" s="17"/>
      <c r="AK6" s="17"/>
      <c r="AM6" s="24"/>
      <c r="AN6" s="24"/>
      <c r="AO6" s="26"/>
      <c r="AP6" s="24"/>
      <c r="AQ6" s="24"/>
      <c r="AR6" s="26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5"/>
      <c r="M7" s="17"/>
      <c r="N7" s="17"/>
      <c r="O7" s="17"/>
      <c r="Q7" s="24"/>
      <c r="R7" s="24"/>
      <c r="S7" s="26"/>
      <c r="T7" s="24"/>
      <c r="U7" s="24"/>
      <c r="V7" s="26"/>
      <c r="W7" s="29"/>
      <c r="X7" s="24">
        <v>2005</v>
      </c>
      <c r="Y7" s="24" t="s">
        <v>74</v>
      </c>
      <c r="Z7" s="25" t="s">
        <v>75</v>
      </c>
      <c r="AA7" s="24">
        <v>14</v>
      </c>
      <c r="AB7" s="24">
        <v>2</v>
      </c>
      <c r="AC7" s="24">
        <v>20</v>
      </c>
      <c r="AD7" s="24">
        <v>19</v>
      </c>
      <c r="AE7" s="24">
        <v>78</v>
      </c>
      <c r="AF7" s="31">
        <v>0.72219999999999995</v>
      </c>
      <c r="AG7" s="23">
        <v>108</v>
      </c>
      <c r="AH7" s="15"/>
      <c r="AI7" s="15"/>
      <c r="AJ7" s="15"/>
      <c r="AK7" s="17"/>
      <c r="AL7" s="23"/>
      <c r="AM7" s="24">
        <v>1</v>
      </c>
      <c r="AN7" s="24">
        <v>0</v>
      </c>
      <c r="AO7" s="24">
        <v>0</v>
      </c>
      <c r="AP7" s="24">
        <v>0</v>
      </c>
      <c r="AQ7" s="24">
        <v>3</v>
      </c>
      <c r="AR7" s="149">
        <v>0.42849999999999999</v>
      </c>
      <c r="AS7" s="29">
        <v>7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10" t="s">
        <v>116</v>
      </c>
      <c r="C8" s="114"/>
      <c r="D8" s="113"/>
      <c r="E8" s="112">
        <f>SUM(E4:E7)</f>
        <v>43</v>
      </c>
      <c r="F8" s="112">
        <f>SUM(F4:F7)</f>
        <v>5</v>
      </c>
      <c r="G8" s="112">
        <f>SUM(G4:G7)</f>
        <v>11</v>
      </c>
      <c r="H8" s="112">
        <f>SUM(H4:H7)</f>
        <v>82</v>
      </c>
      <c r="I8" s="112">
        <f>SUM(I4:I7)</f>
        <v>232</v>
      </c>
      <c r="J8" s="134">
        <f>PRODUCT(I8/K8)</f>
        <v>0.6987951807228916</v>
      </c>
      <c r="K8" s="81">
        <f>SUM(K4:K7)</f>
        <v>332</v>
      </c>
      <c r="L8" s="21"/>
      <c r="M8" s="19"/>
      <c r="N8" s="69"/>
      <c r="O8" s="70"/>
      <c r="P8" s="23"/>
      <c r="Q8" s="112">
        <f>SUM(Q4:Q7)</f>
        <v>0</v>
      </c>
      <c r="R8" s="112">
        <f>SUM(R4:R7)</f>
        <v>0</v>
      </c>
      <c r="S8" s="112">
        <f>SUM(S4:S7)</f>
        <v>0</v>
      </c>
      <c r="T8" s="112">
        <f>SUM(T4:T7)</f>
        <v>0</v>
      </c>
      <c r="U8" s="112">
        <f>SUM(U4:U7)</f>
        <v>0</v>
      </c>
      <c r="V8" s="32">
        <v>0</v>
      </c>
      <c r="W8" s="81">
        <f>SUM(W4:W7)</f>
        <v>0</v>
      </c>
      <c r="X8" s="15" t="s">
        <v>116</v>
      </c>
      <c r="Y8" s="16"/>
      <c r="Z8" s="14"/>
      <c r="AA8" s="112">
        <f>SUM(AA4:AA7)</f>
        <v>14</v>
      </c>
      <c r="AB8" s="112">
        <f>SUM(AB4:AB7)</f>
        <v>2</v>
      </c>
      <c r="AC8" s="112">
        <f>SUM(AC4:AC7)</f>
        <v>20</v>
      </c>
      <c r="AD8" s="112">
        <f>SUM(AD4:AD7)</f>
        <v>19</v>
      </c>
      <c r="AE8" s="112">
        <f>SUM(AE4:AE7)</f>
        <v>78</v>
      </c>
      <c r="AF8" s="134">
        <f>PRODUCT(AE8/AG8)</f>
        <v>0.72222222222222221</v>
      </c>
      <c r="AG8" s="81">
        <f>SUM(AG4:AG7)</f>
        <v>108</v>
      </c>
      <c r="AH8" s="21"/>
      <c r="AI8" s="19"/>
      <c r="AJ8" s="69"/>
      <c r="AK8" s="70"/>
      <c r="AL8" s="23"/>
      <c r="AM8" s="112">
        <f>SUM(AM4:AM7)</f>
        <v>1</v>
      </c>
      <c r="AN8" s="112">
        <f>SUM(AN4:AN7)</f>
        <v>0</v>
      </c>
      <c r="AO8" s="112">
        <f>SUM(AO4:AO7)</f>
        <v>0</v>
      </c>
      <c r="AP8" s="112">
        <f>SUM(AP4:AP7)</f>
        <v>0</v>
      </c>
      <c r="AQ8" s="112">
        <f>SUM(AQ4:AQ7)</f>
        <v>3</v>
      </c>
      <c r="AR8" s="134">
        <f>PRODUCT(AQ8/AS8)</f>
        <v>0.42857142857142855</v>
      </c>
      <c r="AS8" s="130">
        <f>SUM(AS4:AS7)</f>
        <v>7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9"/>
      <c r="L9" s="23"/>
      <c r="M9" s="23"/>
      <c r="N9" s="23"/>
      <c r="O9" s="23"/>
      <c r="P9" s="34"/>
      <c r="Q9" s="34"/>
      <c r="R9" s="37"/>
      <c r="S9" s="34"/>
      <c r="T9" s="34"/>
      <c r="U9" s="23"/>
      <c r="V9" s="23"/>
      <c r="W9" s="29"/>
      <c r="X9" s="34"/>
      <c r="Y9" s="34"/>
      <c r="Z9" s="34"/>
      <c r="AA9" s="34"/>
      <c r="AB9" s="34"/>
      <c r="AC9" s="34"/>
      <c r="AD9" s="34"/>
      <c r="AE9" s="34"/>
      <c r="AF9" s="35"/>
      <c r="AG9" s="29"/>
      <c r="AH9" s="23"/>
      <c r="AI9" s="23"/>
      <c r="AJ9" s="23"/>
      <c r="AK9" s="23"/>
      <c r="AL9" s="34"/>
      <c r="AM9" s="34"/>
      <c r="AN9" s="37"/>
      <c r="AO9" s="34"/>
      <c r="AP9" s="34"/>
      <c r="AQ9" s="23"/>
      <c r="AR9" s="23"/>
      <c r="AS9" s="2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37" t="s">
        <v>115</v>
      </c>
      <c r="C10" s="138"/>
      <c r="D10" s="139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26</v>
      </c>
      <c r="M10" s="17" t="s">
        <v>27</v>
      </c>
      <c r="N10" s="17" t="s">
        <v>120</v>
      </c>
      <c r="O10" s="17" t="s">
        <v>121</v>
      </c>
      <c r="Q10" s="37"/>
      <c r="R10" s="37" t="s">
        <v>58</v>
      </c>
      <c r="S10" s="37"/>
      <c r="T10" s="34" t="s">
        <v>77</v>
      </c>
      <c r="U10" s="23"/>
      <c r="V10" s="29"/>
      <c r="W10" s="29"/>
      <c r="X10" s="136"/>
      <c r="Y10" s="136"/>
      <c r="Z10" s="136"/>
      <c r="AA10" s="136"/>
      <c r="AB10" s="136"/>
      <c r="AC10" s="34"/>
      <c r="AD10" s="34"/>
      <c r="AE10" s="34"/>
      <c r="AF10" s="34"/>
      <c r="AG10" s="34"/>
      <c r="AH10" s="34"/>
      <c r="AI10" s="34"/>
      <c r="AJ10" s="34"/>
      <c r="AK10" s="34"/>
      <c r="AM10" s="29"/>
      <c r="AN10" s="136"/>
      <c r="AO10" s="136"/>
      <c r="AP10" s="136"/>
      <c r="AQ10" s="136"/>
      <c r="AR10" s="136"/>
      <c r="AS10" s="136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40" t="s">
        <v>11</v>
      </c>
      <c r="C11" s="11"/>
      <c r="D11" s="42"/>
      <c r="E11" s="140">
        <v>254</v>
      </c>
      <c r="F11" s="140">
        <v>10</v>
      </c>
      <c r="G11" s="140">
        <v>26</v>
      </c>
      <c r="H11" s="140">
        <v>157</v>
      </c>
      <c r="I11" s="140">
        <v>735</v>
      </c>
      <c r="J11" s="148">
        <v>0.41399999999999998</v>
      </c>
      <c r="K11" s="34">
        <f>PRODUCT(I11/J11)</f>
        <v>1775.3623188405797</v>
      </c>
      <c r="L11" s="141">
        <f t="shared" ref="L11:L12" si="0">PRODUCT((F11+G11)/E11)</f>
        <v>0.14173228346456693</v>
      </c>
      <c r="M11" s="141">
        <f t="shared" ref="M11:M12" si="1">PRODUCT(H11/E11)</f>
        <v>0.61811023622047245</v>
      </c>
      <c r="N11" s="141">
        <f t="shared" ref="N11:N12" si="2">PRODUCT((F11+G11+H11)/E11)</f>
        <v>0.75984251968503935</v>
      </c>
      <c r="O11" s="141">
        <f t="shared" ref="O11:O12" si="3">PRODUCT(I11/E11)</f>
        <v>2.893700787401575</v>
      </c>
      <c r="Q11" s="37"/>
      <c r="R11" s="37"/>
      <c r="S11" s="37"/>
      <c r="T11" s="34" t="s">
        <v>78</v>
      </c>
      <c r="U11" s="34"/>
      <c r="V11" s="34"/>
      <c r="W11" s="34"/>
      <c r="X11" s="37"/>
      <c r="Y11" s="37"/>
      <c r="Z11" s="37"/>
      <c r="AA11" s="37"/>
      <c r="AB11" s="37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31" t="s">
        <v>95</v>
      </c>
      <c r="C12" s="132"/>
      <c r="D12" s="133"/>
      <c r="E12" s="140">
        <f>PRODUCT(E8+Q8)</f>
        <v>43</v>
      </c>
      <c r="F12" s="140">
        <f>PRODUCT(F8+R8)</f>
        <v>5</v>
      </c>
      <c r="G12" s="140">
        <f>PRODUCT(G8+S8)</f>
        <v>11</v>
      </c>
      <c r="H12" s="140">
        <f>PRODUCT(H8+T8)</f>
        <v>82</v>
      </c>
      <c r="I12" s="140">
        <f>PRODUCT(I8+U8)</f>
        <v>232</v>
      </c>
      <c r="J12" s="148">
        <f>PRODUCT(I12/K12)</f>
        <v>0.6987951807228916</v>
      </c>
      <c r="K12" s="34">
        <f>PRODUCT(K8+W8)</f>
        <v>332</v>
      </c>
      <c r="L12" s="141">
        <f t="shared" si="0"/>
        <v>0.37209302325581395</v>
      </c>
      <c r="M12" s="141">
        <f t="shared" si="1"/>
        <v>1.9069767441860466</v>
      </c>
      <c r="N12" s="141">
        <f t="shared" si="2"/>
        <v>2.2790697674418605</v>
      </c>
      <c r="O12" s="141">
        <f t="shared" si="3"/>
        <v>5.3953488372093021</v>
      </c>
      <c r="Q12" s="37"/>
      <c r="R12" s="37"/>
      <c r="S12" s="37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07" t="s">
        <v>114</v>
      </c>
      <c r="C13" s="135"/>
      <c r="D13" s="108"/>
      <c r="E13" s="140">
        <f>PRODUCT(AA8+AM8)</f>
        <v>15</v>
      </c>
      <c r="F13" s="140">
        <f>PRODUCT(AB8+AN8)</f>
        <v>2</v>
      </c>
      <c r="G13" s="140">
        <f>PRODUCT(AC8+AO8)</f>
        <v>20</v>
      </c>
      <c r="H13" s="140">
        <f>PRODUCT(AD8+AP8)</f>
        <v>19</v>
      </c>
      <c r="I13" s="140">
        <f>PRODUCT(AE8+AQ8)</f>
        <v>81</v>
      </c>
      <c r="J13" s="148">
        <f>PRODUCT(I13/K13)</f>
        <v>0.70434782608695656</v>
      </c>
      <c r="K13" s="23">
        <f>PRODUCT(AG8+AS8)</f>
        <v>115</v>
      </c>
      <c r="L13" s="141">
        <f>PRODUCT((F13+G13)/E13)</f>
        <v>1.4666666666666666</v>
      </c>
      <c r="M13" s="141">
        <f>PRODUCT(H13/E13)</f>
        <v>1.2666666666666666</v>
      </c>
      <c r="N13" s="141">
        <f>PRODUCT((F13+G13+H13)/E13)</f>
        <v>2.7333333333333334</v>
      </c>
      <c r="O13" s="141">
        <f>PRODUCT(I13/E13)</f>
        <v>5.4</v>
      </c>
      <c r="Q13" s="37"/>
      <c r="R13" s="37"/>
      <c r="S13" s="34"/>
      <c r="T13" s="34"/>
      <c r="U13" s="23"/>
      <c r="V13" s="2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23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42" t="s">
        <v>116</v>
      </c>
      <c r="C14" s="86"/>
      <c r="D14" s="143"/>
      <c r="E14" s="140">
        <f>SUM(E11:E13)</f>
        <v>312</v>
      </c>
      <c r="F14" s="140">
        <f t="shared" ref="F14:I14" si="4">SUM(F11:F13)</f>
        <v>17</v>
      </c>
      <c r="G14" s="140">
        <f t="shared" si="4"/>
        <v>57</v>
      </c>
      <c r="H14" s="140">
        <f t="shared" si="4"/>
        <v>258</v>
      </c>
      <c r="I14" s="140">
        <f t="shared" si="4"/>
        <v>1048</v>
      </c>
      <c r="J14" s="148">
        <f>PRODUCT(I14/K14)</f>
        <v>0.47157027056989881</v>
      </c>
      <c r="K14" s="34">
        <f>SUM(K11:K13)</f>
        <v>2222.36231884058</v>
      </c>
      <c r="L14" s="141">
        <f>PRODUCT((F14+G14)/E14)</f>
        <v>0.23717948717948717</v>
      </c>
      <c r="M14" s="141">
        <f>PRODUCT(H14/E14)</f>
        <v>0.82692307692307687</v>
      </c>
      <c r="N14" s="141">
        <f>PRODUCT((F14+G14+H14)/E14)</f>
        <v>1.0641025641025641</v>
      </c>
      <c r="O14" s="141">
        <f>PRODUCT(I14/E14)</f>
        <v>3.358974358974359</v>
      </c>
      <c r="Q14" s="23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3"/>
      <c r="F15" s="23"/>
      <c r="G15" s="23"/>
      <c r="H15" s="23"/>
      <c r="I15" s="23"/>
      <c r="J15" s="34"/>
      <c r="K15" s="34"/>
      <c r="L15" s="23"/>
      <c r="M15" s="23"/>
      <c r="N15" s="23"/>
      <c r="O15" s="2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C53" s="34"/>
      <c r="AD53" s="34"/>
      <c r="AH53" s="34"/>
      <c r="AI53" s="34"/>
      <c r="AJ53" s="34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C54" s="34"/>
      <c r="AD54" s="34"/>
      <c r="AH54" s="34"/>
      <c r="AI54" s="34"/>
      <c r="AJ54" s="3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34"/>
      <c r="S87" s="34"/>
      <c r="T87" s="34"/>
      <c r="U87" s="34"/>
      <c r="V87" s="34"/>
      <c r="W87" s="34"/>
      <c r="X87" s="34"/>
      <c r="Y87" s="34"/>
      <c r="Z87" s="34"/>
      <c r="AA87" s="34"/>
      <c r="AC87" s="34"/>
      <c r="AD87" s="34"/>
      <c r="AH87" s="34"/>
      <c r="AI87" s="34"/>
      <c r="AJ87" s="34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34"/>
      <c r="S88" s="34"/>
      <c r="T88" s="34"/>
      <c r="U88" s="34"/>
      <c r="V88" s="34"/>
      <c r="W88" s="34"/>
      <c r="X88" s="34"/>
      <c r="Y88" s="34"/>
      <c r="Z88" s="34"/>
      <c r="AA88" s="34"/>
      <c r="AC88" s="34"/>
      <c r="AD88" s="34"/>
      <c r="AH88" s="34"/>
      <c r="AI88" s="34"/>
      <c r="AJ88" s="34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34"/>
      <c r="S89" s="34"/>
      <c r="T89" s="34"/>
      <c r="U89" s="34"/>
      <c r="V89" s="34"/>
      <c r="W89" s="34"/>
      <c r="X89" s="34"/>
      <c r="Y89" s="34"/>
      <c r="Z89" s="34"/>
      <c r="AA89" s="34"/>
      <c r="AC89" s="34"/>
      <c r="AD89" s="34"/>
      <c r="AH89" s="34"/>
      <c r="AI89" s="34"/>
      <c r="AJ89" s="34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34"/>
      <c r="S90" s="34"/>
      <c r="T90" s="34"/>
      <c r="U90" s="34"/>
      <c r="V90" s="34"/>
      <c r="W90" s="34"/>
      <c r="X90" s="34"/>
      <c r="Y90" s="34"/>
      <c r="Z90" s="34"/>
      <c r="AA90" s="34"/>
      <c r="AC90" s="34"/>
      <c r="AD90" s="34"/>
      <c r="AH90" s="34"/>
      <c r="AI90" s="34"/>
      <c r="AJ90" s="34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34"/>
      <c r="S91" s="34"/>
      <c r="T91" s="34"/>
      <c r="U91" s="34"/>
      <c r="V91" s="34"/>
      <c r="W91" s="34"/>
      <c r="X91" s="34"/>
      <c r="Y91" s="34"/>
      <c r="Z91" s="34"/>
      <c r="AA91" s="34"/>
      <c r="AC91" s="34"/>
      <c r="AD91" s="34"/>
      <c r="AH91" s="34"/>
      <c r="AI91" s="34"/>
      <c r="AJ91" s="34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34"/>
      <c r="S92" s="34"/>
      <c r="T92" s="34"/>
      <c r="U92" s="34"/>
      <c r="V92" s="34"/>
      <c r="W92" s="34"/>
      <c r="X92" s="34"/>
      <c r="Y92" s="34"/>
      <c r="Z92" s="34"/>
      <c r="AA92" s="34"/>
      <c r="AC92" s="34"/>
      <c r="AD92" s="34"/>
      <c r="AH92" s="34"/>
      <c r="AI92" s="34"/>
      <c r="AJ92" s="34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34"/>
      <c r="S93" s="34"/>
      <c r="T93" s="34"/>
      <c r="U93" s="34"/>
      <c r="V93" s="34"/>
      <c r="W93" s="34"/>
      <c r="X93" s="34"/>
      <c r="Y93" s="34"/>
      <c r="Z93" s="34"/>
      <c r="AA93" s="34"/>
      <c r="AC93" s="34"/>
      <c r="AD93" s="34"/>
      <c r="AH93" s="34"/>
      <c r="AI93" s="34"/>
      <c r="AJ93" s="34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34"/>
      <c r="S94" s="34"/>
      <c r="T94" s="34"/>
      <c r="U94" s="34"/>
      <c r="V94" s="34"/>
      <c r="W94" s="34"/>
      <c r="X94" s="34"/>
      <c r="Y94" s="34"/>
      <c r="Z94" s="34"/>
      <c r="AA94" s="34"/>
      <c r="AC94" s="34"/>
      <c r="AD94" s="34"/>
      <c r="AH94" s="34"/>
      <c r="AI94" s="34"/>
      <c r="AJ94" s="34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34"/>
      <c r="S95" s="34"/>
      <c r="T95" s="34"/>
      <c r="U95" s="34"/>
      <c r="V95" s="34"/>
      <c r="W95" s="34"/>
      <c r="X95" s="34"/>
      <c r="Y95" s="34"/>
      <c r="Z95" s="34"/>
      <c r="AA95" s="34"/>
      <c r="AC95" s="34"/>
      <c r="AD95" s="34"/>
      <c r="AH95" s="34"/>
      <c r="AI95" s="34"/>
      <c r="AJ95" s="34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34"/>
      <c r="S96" s="34"/>
      <c r="T96" s="34"/>
      <c r="U96" s="34"/>
      <c r="V96" s="34"/>
      <c r="W96" s="34"/>
      <c r="X96" s="34"/>
      <c r="Y96" s="34"/>
      <c r="Z96" s="34"/>
      <c r="AA96" s="34"/>
      <c r="AC96" s="34"/>
      <c r="AD96" s="34"/>
      <c r="AH96" s="34"/>
      <c r="AI96" s="34"/>
      <c r="AJ96" s="34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34"/>
      <c r="S97" s="34"/>
      <c r="T97" s="34"/>
      <c r="U97" s="34"/>
      <c r="V97" s="34"/>
      <c r="W97" s="34"/>
      <c r="X97" s="34"/>
      <c r="Y97" s="34"/>
      <c r="Z97" s="34"/>
      <c r="AA97" s="34"/>
      <c r="AC97" s="34"/>
      <c r="AD97" s="34"/>
      <c r="AH97" s="34"/>
      <c r="AI97" s="34"/>
      <c r="AJ97" s="34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34"/>
      <c r="S98" s="34"/>
      <c r="T98" s="34"/>
      <c r="U98" s="34"/>
      <c r="V98" s="34"/>
      <c r="W98" s="34"/>
      <c r="X98" s="34"/>
      <c r="Y98" s="34"/>
      <c r="Z98" s="34"/>
      <c r="AA98" s="34"/>
      <c r="AC98" s="34"/>
      <c r="AD98" s="34"/>
      <c r="AH98" s="34"/>
      <c r="AI98" s="34"/>
      <c r="AJ98" s="34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34"/>
      <c r="S99" s="34"/>
      <c r="T99" s="34"/>
      <c r="U99" s="34"/>
      <c r="V99" s="34"/>
      <c r="W99" s="34"/>
      <c r="X99" s="34"/>
      <c r="Y99" s="34"/>
      <c r="Z99" s="34"/>
      <c r="AA99" s="34"/>
      <c r="AC99" s="34"/>
      <c r="AD99" s="34"/>
      <c r="AH99" s="34"/>
      <c r="AI99" s="34"/>
      <c r="AJ99" s="34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C100" s="34"/>
      <c r="AD100" s="34"/>
      <c r="AH100" s="34"/>
      <c r="AI100" s="34"/>
      <c r="AJ100" s="34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C101" s="34"/>
      <c r="AD101" s="34"/>
      <c r="AH101" s="34"/>
      <c r="AI101" s="34"/>
      <c r="AJ101" s="34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C102" s="34"/>
      <c r="AD102" s="34"/>
      <c r="AH102" s="34"/>
      <c r="AI102" s="34"/>
      <c r="AJ102" s="34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C103" s="34"/>
      <c r="AD103" s="34"/>
      <c r="AH103" s="34"/>
      <c r="AI103" s="34"/>
      <c r="AJ103" s="34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C104" s="34"/>
      <c r="AD104" s="34"/>
      <c r="AH104" s="34"/>
      <c r="AI104" s="34"/>
      <c r="AJ104" s="34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C105" s="34"/>
      <c r="AD105" s="34"/>
      <c r="AH105" s="34"/>
      <c r="AI105" s="34"/>
      <c r="AJ105" s="34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C106" s="34"/>
      <c r="AD106" s="34"/>
      <c r="AH106" s="34"/>
      <c r="AI106" s="34"/>
      <c r="AJ106" s="34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C107" s="34"/>
      <c r="AD107" s="34"/>
      <c r="AH107" s="34"/>
      <c r="AI107" s="34"/>
      <c r="AJ107" s="34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C108" s="34"/>
      <c r="AD108" s="34"/>
      <c r="AH108" s="34"/>
      <c r="AI108" s="34"/>
      <c r="AJ108" s="34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C109" s="34"/>
      <c r="AD109" s="34"/>
      <c r="AH109" s="34"/>
      <c r="AI109" s="34"/>
      <c r="AJ109" s="34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C110" s="34"/>
      <c r="AD110" s="34"/>
      <c r="AH110" s="34"/>
      <c r="AI110" s="34"/>
      <c r="AJ110" s="34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C111" s="34"/>
      <c r="AD111" s="34"/>
      <c r="AH111" s="34"/>
      <c r="AI111" s="34"/>
      <c r="AJ111" s="34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C112" s="34"/>
      <c r="AD112" s="34"/>
      <c r="AH112" s="34"/>
      <c r="AI112" s="34"/>
      <c r="AJ112" s="34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C113" s="34"/>
      <c r="AD113" s="34"/>
      <c r="AH113" s="34"/>
      <c r="AI113" s="34"/>
      <c r="AJ113" s="34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C114" s="34"/>
      <c r="AD114" s="34"/>
      <c r="AH114" s="34"/>
      <c r="AI114" s="34"/>
      <c r="AJ114" s="34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C115" s="34"/>
      <c r="AD115" s="34"/>
      <c r="AH115" s="34"/>
      <c r="AI115" s="34"/>
      <c r="AJ115" s="34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C116" s="34"/>
      <c r="AD116" s="34"/>
      <c r="AH116" s="34"/>
      <c r="AI116" s="34"/>
      <c r="AJ116" s="34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C117" s="34"/>
      <c r="AD117" s="34"/>
      <c r="AH117" s="34"/>
      <c r="AI117" s="34"/>
      <c r="AJ117" s="34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C118" s="34"/>
      <c r="AD118" s="34"/>
      <c r="AH118" s="34"/>
      <c r="AI118" s="34"/>
      <c r="AJ118" s="34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C119" s="34"/>
      <c r="AD119" s="34"/>
      <c r="AH119" s="34"/>
      <c r="AI119" s="34"/>
      <c r="AJ119" s="34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C120" s="34"/>
      <c r="AD120" s="34"/>
      <c r="AH120" s="34"/>
      <c r="AI120" s="34"/>
      <c r="AJ120" s="34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C121" s="34"/>
      <c r="AD121" s="34"/>
      <c r="AH121" s="34"/>
      <c r="AI121" s="34"/>
      <c r="AJ121" s="34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C122" s="34"/>
      <c r="AD122" s="34"/>
      <c r="AH122" s="34"/>
      <c r="AI122" s="34"/>
      <c r="AJ122" s="34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C123" s="34"/>
      <c r="AD123" s="34"/>
      <c r="AH123" s="34"/>
      <c r="AI123" s="34"/>
      <c r="AJ123" s="34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C124" s="34"/>
      <c r="AD124" s="34"/>
      <c r="AH124" s="34"/>
      <c r="AI124" s="34"/>
      <c r="AJ124" s="34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C125" s="34"/>
      <c r="AD125" s="34"/>
      <c r="AH125" s="34"/>
      <c r="AI125" s="34"/>
      <c r="AJ125" s="34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C126" s="34"/>
      <c r="AD126" s="34"/>
      <c r="AH126" s="34"/>
      <c r="AI126" s="34"/>
      <c r="AJ126" s="34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C127" s="34"/>
      <c r="AD127" s="34"/>
      <c r="AH127" s="34"/>
      <c r="AI127" s="34"/>
      <c r="AJ127" s="34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C128" s="34"/>
      <c r="AD128" s="34"/>
      <c r="AH128" s="34"/>
      <c r="AI128" s="34"/>
      <c r="AJ128" s="34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C129" s="34"/>
      <c r="AD129" s="34"/>
      <c r="AH129" s="34"/>
      <c r="AI129" s="34"/>
      <c r="AJ129" s="34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C130" s="34"/>
      <c r="AD130" s="34"/>
      <c r="AH130" s="34"/>
      <c r="AI130" s="34"/>
      <c r="AJ130" s="34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C131" s="34"/>
      <c r="AD131" s="34"/>
      <c r="AH131" s="34"/>
      <c r="AI131" s="34"/>
      <c r="AJ131" s="34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C132" s="34"/>
      <c r="AD132" s="34"/>
      <c r="AH132" s="34"/>
      <c r="AI132" s="34"/>
      <c r="AJ132" s="34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C133" s="34"/>
      <c r="AD133" s="34"/>
      <c r="AH133" s="34"/>
      <c r="AI133" s="34"/>
      <c r="AJ133" s="34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C134" s="34"/>
      <c r="AD134" s="34"/>
      <c r="AH134" s="34"/>
      <c r="AI134" s="34"/>
      <c r="AJ134" s="34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C135" s="34"/>
      <c r="AD135" s="34"/>
      <c r="AH135" s="34"/>
      <c r="AI135" s="34"/>
      <c r="AJ135" s="34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C136" s="34"/>
      <c r="AD136" s="34"/>
      <c r="AH136" s="34"/>
      <c r="AI136" s="34"/>
      <c r="AJ136" s="34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C137" s="34"/>
      <c r="AD137" s="34"/>
      <c r="AH137" s="34"/>
      <c r="AI137" s="34"/>
      <c r="AJ137" s="34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C138" s="34"/>
      <c r="AD138" s="34"/>
      <c r="AH138" s="34"/>
      <c r="AI138" s="34"/>
      <c r="AJ138" s="34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C139" s="34"/>
      <c r="AD139" s="34"/>
      <c r="AH139" s="34"/>
      <c r="AI139" s="34"/>
      <c r="AJ139" s="34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C140" s="34"/>
      <c r="AD140" s="34"/>
      <c r="AH140" s="34"/>
      <c r="AI140" s="34"/>
      <c r="AJ140" s="34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C141" s="34"/>
      <c r="AD141" s="34"/>
      <c r="AH141" s="34"/>
      <c r="AI141" s="34"/>
      <c r="AJ141" s="34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C142" s="34"/>
      <c r="AD142" s="34"/>
      <c r="AH142" s="34"/>
      <c r="AI142" s="34"/>
      <c r="AJ142" s="34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C143" s="34"/>
      <c r="AD143" s="34"/>
      <c r="AH143" s="34"/>
      <c r="AI143" s="34"/>
      <c r="AJ143" s="34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C144" s="34"/>
      <c r="AD144" s="34"/>
      <c r="AH144" s="34"/>
      <c r="AI144" s="34"/>
      <c r="AJ144" s="34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C145" s="34"/>
      <c r="AD145" s="34"/>
      <c r="AH145" s="34"/>
      <c r="AI145" s="34"/>
      <c r="AJ145" s="34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C146" s="34"/>
      <c r="AD146" s="34"/>
      <c r="AH146" s="34"/>
      <c r="AI146" s="34"/>
      <c r="AJ146" s="34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C147" s="34"/>
      <c r="AD147" s="34"/>
      <c r="AH147" s="34"/>
      <c r="AI147" s="34"/>
      <c r="AJ147" s="34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C148" s="34"/>
      <c r="AD148" s="34"/>
      <c r="AH148" s="34"/>
      <c r="AI148" s="34"/>
      <c r="AJ148" s="34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C149" s="34"/>
      <c r="AD149" s="34"/>
      <c r="AH149" s="34"/>
      <c r="AI149" s="34"/>
      <c r="AJ149" s="34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C150" s="34"/>
      <c r="AD150" s="34"/>
      <c r="AH150" s="34"/>
      <c r="AI150" s="34"/>
      <c r="AJ150" s="34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C151" s="34"/>
      <c r="AD151" s="34"/>
      <c r="AH151" s="34"/>
      <c r="AI151" s="34"/>
      <c r="AJ151" s="34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C152" s="34"/>
      <c r="AD152" s="34"/>
      <c r="AH152" s="34"/>
      <c r="AI152" s="34"/>
      <c r="AJ152" s="34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C153" s="34"/>
      <c r="AD153" s="34"/>
      <c r="AH153" s="34"/>
      <c r="AI153" s="34"/>
      <c r="AJ153" s="34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C154" s="34"/>
      <c r="AD154" s="34"/>
      <c r="AH154" s="34"/>
      <c r="AI154" s="34"/>
      <c r="AJ154" s="34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C155" s="34"/>
      <c r="AD155" s="34"/>
      <c r="AH155" s="34"/>
      <c r="AI155" s="34"/>
      <c r="AJ155" s="34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C156" s="34"/>
      <c r="AD156" s="34"/>
      <c r="AH156" s="34"/>
      <c r="AI156" s="34"/>
      <c r="AJ156" s="34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C157" s="34"/>
      <c r="AD157" s="34"/>
      <c r="AH157" s="34"/>
      <c r="AI157" s="34"/>
      <c r="AJ157" s="34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C158" s="34"/>
      <c r="AD158" s="34"/>
      <c r="AH158" s="34"/>
      <c r="AI158" s="34"/>
      <c r="AJ158" s="34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C159" s="34"/>
      <c r="AD159" s="34"/>
      <c r="AH159" s="34"/>
      <c r="AI159" s="34"/>
      <c r="AJ159" s="34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C160" s="34"/>
      <c r="AD160" s="34"/>
      <c r="AH160" s="34"/>
      <c r="AI160" s="34"/>
      <c r="AJ160" s="34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C161" s="34"/>
      <c r="AD161" s="34"/>
      <c r="AH161" s="34"/>
      <c r="AI161" s="34"/>
      <c r="AJ161" s="34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C162" s="34"/>
      <c r="AD162" s="34"/>
      <c r="AH162" s="34"/>
      <c r="AI162" s="34"/>
      <c r="AJ162" s="34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C163" s="34"/>
      <c r="AD163" s="34"/>
      <c r="AH163" s="34"/>
      <c r="AI163" s="34"/>
      <c r="AJ163" s="34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C164" s="34"/>
      <c r="AD164" s="34"/>
      <c r="AH164" s="34"/>
      <c r="AI164" s="34"/>
      <c r="AJ164" s="34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C165" s="34"/>
      <c r="AD165" s="34"/>
      <c r="AH165" s="34"/>
      <c r="AI165" s="34"/>
      <c r="AJ165" s="34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C166" s="34"/>
      <c r="AD166" s="34"/>
      <c r="AH166" s="34"/>
      <c r="AI166" s="34"/>
      <c r="AJ166" s="34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C167" s="34"/>
      <c r="AD167" s="34"/>
      <c r="AH167" s="34"/>
      <c r="AI167" s="34"/>
      <c r="AJ167" s="34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C168" s="34"/>
      <c r="AD168" s="34"/>
      <c r="AH168" s="34"/>
      <c r="AI168" s="34"/>
      <c r="AJ168" s="34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C169" s="34"/>
      <c r="AD169" s="34"/>
      <c r="AH169" s="34"/>
      <c r="AI169" s="34"/>
      <c r="AJ169" s="34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C170" s="34"/>
      <c r="AD170" s="34"/>
      <c r="AH170" s="34"/>
      <c r="AI170" s="34"/>
      <c r="AJ170" s="34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C171" s="34"/>
      <c r="AD171" s="34"/>
      <c r="AH171" s="34"/>
      <c r="AI171" s="34"/>
      <c r="AJ171" s="34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H172" s="34"/>
      <c r="AI172" s="34"/>
      <c r="AJ172" s="34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H173" s="34"/>
      <c r="AI173" s="34"/>
      <c r="AJ173" s="34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34"/>
      <c r="AI174" s="34"/>
      <c r="AJ174" s="34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34"/>
      <c r="AI175" s="34"/>
      <c r="AJ175" s="34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AH176" s="34"/>
      <c r="AI176" s="34"/>
      <c r="AJ176" s="34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AH177" s="34"/>
      <c r="AI177" s="34"/>
      <c r="AJ177" s="34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AH178" s="34"/>
      <c r="AI178" s="34"/>
      <c r="AJ178" s="34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AH179" s="23"/>
      <c r="AI179" s="23"/>
      <c r="AJ179" s="23"/>
      <c r="AK179" s="23"/>
      <c r="AL179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91" customWidth="1"/>
    <col min="22" max="22" width="9" style="59" customWidth="1"/>
    <col min="23" max="23" width="19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89"/>
      <c r="R1" s="89"/>
      <c r="S1" s="89"/>
      <c r="T1" s="89"/>
      <c r="U1" s="89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68</v>
      </c>
      <c r="C2" s="88" t="s">
        <v>69</v>
      </c>
      <c r="D2" s="64"/>
      <c r="E2" s="10"/>
      <c r="F2" s="93"/>
      <c r="G2" s="64"/>
      <c r="H2" s="10"/>
      <c r="I2" s="10"/>
      <c r="J2" s="10"/>
      <c r="K2" s="10"/>
      <c r="L2" s="10"/>
      <c r="M2" s="10"/>
      <c r="N2" s="10"/>
      <c r="O2" s="10"/>
      <c r="P2" s="10"/>
      <c r="Q2" s="90"/>
      <c r="R2" s="90"/>
      <c r="S2" s="90"/>
      <c r="T2" s="90"/>
      <c r="U2" s="90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21" t="s">
        <v>60</v>
      </c>
      <c r="C3" s="21" t="s">
        <v>34</v>
      </c>
      <c r="D3" s="110" t="s">
        <v>35</v>
      </c>
      <c r="E3" s="111" t="s">
        <v>1</v>
      </c>
      <c r="F3" s="23"/>
      <c r="G3" s="112" t="s">
        <v>36</v>
      </c>
      <c r="H3" s="113" t="s">
        <v>37</v>
      </c>
      <c r="I3" s="113" t="s">
        <v>31</v>
      </c>
      <c r="J3" s="16" t="s">
        <v>38</v>
      </c>
      <c r="K3" s="114" t="s">
        <v>39</v>
      </c>
      <c r="L3" s="114" t="s">
        <v>40</v>
      </c>
      <c r="M3" s="112" t="s">
        <v>41</v>
      </c>
      <c r="N3" s="112" t="s">
        <v>30</v>
      </c>
      <c r="O3" s="113" t="s">
        <v>42</v>
      </c>
      <c r="P3" s="112" t="s">
        <v>37</v>
      </c>
      <c r="Q3" s="124" t="s">
        <v>16</v>
      </c>
      <c r="R3" s="124">
        <v>1</v>
      </c>
      <c r="S3" s="124">
        <v>2</v>
      </c>
      <c r="T3" s="124">
        <v>3</v>
      </c>
      <c r="U3" s="124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22"/>
      <c r="B4" s="115" t="s">
        <v>87</v>
      </c>
      <c r="C4" s="116" t="s">
        <v>88</v>
      </c>
      <c r="D4" s="117" t="s">
        <v>89</v>
      </c>
      <c r="E4" s="118" t="s">
        <v>70</v>
      </c>
      <c r="F4" s="85"/>
      <c r="G4" s="119">
        <v>1</v>
      </c>
      <c r="H4" s="119"/>
      <c r="I4" s="120"/>
      <c r="J4" s="121" t="s">
        <v>90</v>
      </c>
      <c r="K4" s="121">
        <v>1</v>
      </c>
      <c r="L4" s="121"/>
      <c r="M4" s="121">
        <v>1</v>
      </c>
      <c r="N4" s="119"/>
      <c r="O4" s="120"/>
      <c r="P4" s="119">
        <v>1</v>
      </c>
      <c r="Q4" s="125" t="s">
        <v>93</v>
      </c>
      <c r="R4" s="125" t="s">
        <v>94</v>
      </c>
      <c r="S4" s="125" t="s">
        <v>64</v>
      </c>
      <c r="T4" s="125"/>
      <c r="U4" s="125"/>
      <c r="V4" s="122">
        <v>0.5</v>
      </c>
      <c r="W4" s="116" t="s">
        <v>91</v>
      </c>
      <c r="X4" s="123" t="s">
        <v>92</v>
      </c>
      <c r="Y4" s="63"/>
      <c r="Z4" s="63"/>
      <c r="AA4" s="63"/>
      <c r="AB4" s="63"/>
      <c r="AC4" s="63"/>
      <c r="AD4" s="63"/>
    </row>
    <row r="5" spans="1:30" x14ac:dyDescent="0.25">
      <c r="A5" s="22"/>
      <c r="B5" s="82"/>
      <c r="C5" s="84"/>
      <c r="D5" s="84"/>
      <c r="E5" s="86"/>
      <c r="F5" s="86"/>
      <c r="G5" s="94"/>
      <c r="H5" s="85"/>
      <c r="I5" s="83"/>
      <c r="J5" s="85"/>
      <c r="K5" s="83"/>
      <c r="L5" s="85"/>
      <c r="M5" s="85"/>
      <c r="N5" s="85"/>
      <c r="O5" s="85"/>
      <c r="P5" s="85"/>
      <c r="Q5" s="95"/>
      <c r="R5" s="95"/>
      <c r="S5" s="95"/>
      <c r="T5" s="95"/>
      <c r="U5" s="95"/>
      <c r="V5" s="85"/>
      <c r="W5" s="85"/>
      <c r="X5" s="87"/>
      <c r="Y5" s="63"/>
      <c r="Z5" s="63"/>
      <c r="AA5" s="63"/>
      <c r="AB5" s="63"/>
      <c r="AC5" s="63"/>
      <c r="AD5" s="63"/>
    </row>
    <row r="6" spans="1:30" x14ac:dyDescent="0.25">
      <c r="A6" s="22"/>
      <c r="B6" s="57"/>
      <c r="C6" s="34"/>
      <c r="D6" s="57"/>
      <c r="E6" s="78"/>
      <c r="G6" s="34"/>
      <c r="H6" s="37"/>
      <c r="I6" s="34"/>
      <c r="J6" s="23"/>
      <c r="K6" s="23"/>
      <c r="L6" s="23"/>
      <c r="M6" s="34"/>
      <c r="N6" s="34"/>
      <c r="O6" s="34"/>
      <c r="P6" s="34"/>
      <c r="Q6" s="79"/>
      <c r="R6" s="79"/>
      <c r="S6" s="79"/>
      <c r="T6" s="79"/>
      <c r="U6" s="79"/>
      <c r="V6" s="34"/>
      <c r="W6" s="57"/>
      <c r="X6" s="34"/>
      <c r="Y6" s="63"/>
      <c r="Z6" s="63"/>
      <c r="AA6" s="63"/>
      <c r="AB6" s="63"/>
      <c r="AC6" s="63"/>
      <c r="AD6" s="63"/>
    </row>
    <row r="7" spans="1:30" x14ac:dyDescent="0.25">
      <c r="A7" s="22"/>
      <c r="B7" s="57"/>
      <c r="C7" s="34"/>
      <c r="D7" s="57"/>
      <c r="E7" s="78"/>
      <c r="G7" s="34"/>
      <c r="H7" s="37"/>
      <c r="I7" s="34"/>
      <c r="J7" s="23"/>
      <c r="K7" s="23"/>
      <c r="L7" s="23"/>
      <c r="M7" s="34"/>
      <c r="N7" s="34"/>
      <c r="O7" s="34"/>
      <c r="P7" s="34"/>
      <c r="Q7" s="79"/>
      <c r="R7" s="79"/>
      <c r="S7" s="79"/>
      <c r="T7" s="79"/>
      <c r="U7" s="79"/>
      <c r="V7" s="34"/>
      <c r="W7" s="57"/>
      <c r="X7" s="34"/>
      <c r="Y7" s="63"/>
      <c r="Z7" s="63"/>
      <c r="AA7" s="63"/>
      <c r="AB7" s="63"/>
      <c r="AC7" s="63"/>
      <c r="AD7" s="63"/>
    </row>
    <row r="8" spans="1:30" x14ac:dyDescent="0.25">
      <c r="A8" s="22"/>
      <c r="B8" s="57"/>
      <c r="C8" s="34"/>
      <c r="D8" s="57"/>
      <c r="E8" s="78"/>
      <c r="G8" s="34"/>
      <c r="H8" s="37"/>
      <c r="I8" s="34"/>
      <c r="J8" s="23"/>
      <c r="K8" s="23"/>
      <c r="L8" s="23"/>
      <c r="M8" s="34"/>
      <c r="N8" s="34"/>
      <c r="O8" s="34"/>
      <c r="P8" s="34"/>
      <c r="Q8" s="79"/>
      <c r="R8" s="79"/>
      <c r="S8" s="79"/>
      <c r="T8" s="79"/>
      <c r="U8" s="79"/>
      <c r="V8" s="34"/>
      <c r="W8" s="57"/>
      <c r="X8" s="34"/>
      <c r="Y8" s="63"/>
      <c r="Z8" s="63"/>
      <c r="AA8" s="63"/>
      <c r="AB8" s="63"/>
      <c r="AC8" s="63"/>
      <c r="AD8" s="63"/>
    </row>
    <row r="9" spans="1:30" x14ac:dyDescent="0.25">
      <c r="A9" s="22"/>
      <c r="B9" s="57"/>
      <c r="C9" s="34"/>
      <c r="D9" s="57"/>
      <c r="E9" s="78"/>
      <c r="G9" s="34"/>
      <c r="H9" s="37"/>
      <c r="I9" s="34"/>
      <c r="J9" s="23"/>
      <c r="K9" s="23"/>
      <c r="L9" s="23"/>
      <c r="M9" s="34"/>
      <c r="N9" s="34"/>
      <c r="O9" s="34"/>
      <c r="P9" s="34"/>
      <c r="Q9" s="79"/>
      <c r="R9" s="79"/>
      <c r="S9" s="79"/>
      <c r="T9" s="79"/>
      <c r="U9" s="79"/>
      <c r="V9" s="34"/>
      <c r="W9" s="57"/>
      <c r="X9" s="34"/>
      <c r="Y9" s="63"/>
      <c r="Z9" s="63"/>
      <c r="AA9" s="63"/>
      <c r="AB9" s="63"/>
      <c r="AC9" s="63"/>
      <c r="AD9" s="63"/>
    </row>
    <row r="10" spans="1:30" x14ac:dyDescent="0.25">
      <c r="A10" s="22"/>
      <c r="B10" s="57"/>
      <c r="C10" s="34"/>
      <c r="D10" s="57"/>
      <c r="E10" s="78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79"/>
      <c r="R10" s="79"/>
      <c r="S10" s="79"/>
      <c r="T10" s="79"/>
      <c r="U10" s="79"/>
      <c r="V10" s="34"/>
      <c r="W10" s="57"/>
      <c r="X10" s="34"/>
      <c r="Y10" s="63"/>
      <c r="Z10" s="63"/>
      <c r="AA10" s="63"/>
      <c r="AB10" s="63"/>
      <c r="AC10" s="63"/>
      <c r="AD10" s="63"/>
    </row>
    <row r="11" spans="1:30" x14ac:dyDescent="0.25">
      <c r="A11" s="22"/>
      <c r="B11" s="57"/>
      <c r="C11" s="34"/>
      <c r="D11" s="57"/>
      <c r="E11" s="78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79"/>
      <c r="R11" s="79"/>
      <c r="S11" s="79"/>
      <c r="T11" s="79"/>
      <c r="U11" s="79"/>
      <c r="V11" s="34"/>
      <c r="W11" s="57"/>
      <c r="X11" s="34"/>
      <c r="Y11" s="63"/>
      <c r="Z11" s="63"/>
      <c r="AA11" s="63"/>
      <c r="AB11" s="63"/>
      <c r="AC11" s="63"/>
      <c r="AD11" s="63"/>
    </row>
    <row r="12" spans="1:30" x14ac:dyDescent="0.25">
      <c r="A12" s="22"/>
      <c r="B12" s="57"/>
      <c r="C12" s="34"/>
      <c r="D12" s="57"/>
      <c r="E12" s="78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79"/>
      <c r="R12" s="79"/>
      <c r="S12" s="79"/>
      <c r="T12" s="79"/>
      <c r="U12" s="79"/>
      <c r="V12" s="34"/>
      <c r="W12" s="57"/>
      <c r="X12" s="34"/>
      <c r="Y12" s="63"/>
      <c r="Z12" s="63"/>
      <c r="AA12" s="63"/>
      <c r="AB12" s="63"/>
      <c r="AC12" s="63"/>
      <c r="AD12" s="63"/>
    </row>
    <row r="13" spans="1:30" x14ac:dyDescent="0.25">
      <c r="A13" s="22"/>
      <c r="B13" s="57"/>
      <c r="C13" s="34"/>
      <c r="D13" s="57"/>
      <c r="E13" s="78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79"/>
      <c r="R13" s="79"/>
      <c r="S13" s="79"/>
      <c r="T13" s="79"/>
      <c r="U13" s="79"/>
      <c r="V13" s="34"/>
      <c r="W13" s="57"/>
      <c r="X13" s="34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9"/>
      <c r="R14" s="79"/>
      <c r="S14" s="79"/>
      <c r="T14" s="79"/>
      <c r="U14" s="79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9"/>
      <c r="R15" s="79"/>
      <c r="S15" s="79"/>
      <c r="T15" s="79"/>
      <c r="U15" s="79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9"/>
      <c r="R16" s="79"/>
      <c r="S16" s="79"/>
      <c r="T16" s="79"/>
      <c r="U16" s="79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57"/>
      <c r="F40" s="23"/>
      <c r="G40" s="34"/>
      <c r="H40" s="37"/>
      <c r="I40" s="34"/>
      <c r="J40" s="23"/>
      <c r="K40" s="23"/>
      <c r="L40" s="23"/>
      <c r="M40" s="23"/>
      <c r="N40" s="56"/>
      <c r="O40" s="56"/>
      <c r="P40" s="23"/>
      <c r="Q40" s="96"/>
      <c r="R40" s="96"/>
      <c r="S40" s="96"/>
      <c r="T40" s="96"/>
      <c r="U40" s="96"/>
      <c r="V40" s="23"/>
      <c r="W40" s="57"/>
      <c r="X40" s="23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57"/>
      <c r="F41" s="23"/>
      <c r="G41" s="34"/>
      <c r="H41" s="37"/>
      <c r="I41" s="34"/>
      <c r="J41" s="23"/>
      <c r="K41" s="23"/>
      <c r="L41" s="23"/>
      <c r="M41" s="23"/>
      <c r="N41" s="56"/>
      <c r="O41" s="56"/>
      <c r="P41" s="23"/>
      <c r="Q41" s="96"/>
      <c r="R41" s="96"/>
      <c r="S41" s="96"/>
      <c r="T41" s="96"/>
      <c r="U41" s="96"/>
      <c r="V41" s="23"/>
      <c r="W41" s="57"/>
      <c r="X41" s="23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57"/>
      <c r="F42" s="23"/>
      <c r="G42" s="34"/>
      <c r="H42" s="37"/>
      <c r="I42" s="34"/>
      <c r="J42" s="23"/>
      <c r="K42" s="23"/>
      <c r="L42" s="23"/>
      <c r="M42" s="23"/>
      <c r="N42" s="56"/>
      <c r="O42" s="56"/>
      <c r="P42" s="23"/>
      <c r="Q42" s="96"/>
      <c r="R42" s="96"/>
      <c r="S42" s="96"/>
      <c r="T42" s="96"/>
      <c r="U42" s="96"/>
      <c r="V42" s="23"/>
      <c r="W42" s="57"/>
      <c r="X42" s="23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57"/>
      <c r="F43" s="23"/>
      <c r="G43" s="34"/>
      <c r="H43" s="37"/>
      <c r="I43" s="34"/>
      <c r="J43" s="23"/>
      <c r="K43" s="23"/>
      <c r="L43" s="23"/>
      <c r="M43" s="23"/>
      <c r="N43" s="56"/>
      <c r="O43" s="56"/>
      <c r="P43" s="23"/>
      <c r="Q43" s="96"/>
      <c r="R43" s="96"/>
      <c r="S43" s="96"/>
      <c r="T43" s="96"/>
      <c r="U43" s="96"/>
      <c r="V43" s="23"/>
      <c r="W43" s="57"/>
      <c r="X43" s="23"/>
      <c r="Y43" s="63"/>
      <c r="Z43" s="63"/>
      <c r="AA43" s="63"/>
      <c r="AB43" s="63"/>
      <c r="AC43" s="63"/>
      <c r="AD43" s="63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2"/>
      <c r="R49" s="92"/>
      <c r="S49" s="92"/>
      <c r="T49" s="92"/>
      <c r="U49" s="92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2"/>
      <c r="R50" s="92"/>
      <c r="S50" s="92"/>
      <c r="T50" s="92"/>
      <c r="U50" s="92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2"/>
      <c r="R70" s="92"/>
      <c r="S70" s="92"/>
      <c r="T70" s="92"/>
      <c r="U70" s="92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2"/>
      <c r="R72" s="92"/>
      <c r="S72" s="92"/>
      <c r="T72" s="92"/>
      <c r="U72" s="9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2"/>
      <c r="R74" s="92"/>
      <c r="S74" s="92"/>
      <c r="T74" s="92"/>
      <c r="U74" s="9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2"/>
      <c r="R142" s="92"/>
      <c r="S142" s="92"/>
      <c r="T142" s="92"/>
      <c r="U142" s="9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2"/>
      <c r="R155" s="92"/>
      <c r="S155" s="92"/>
      <c r="T155" s="92"/>
      <c r="U155" s="92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2"/>
      <c r="R170" s="92"/>
      <c r="S170" s="92"/>
      <c r="T170" s="92"/>
      <c r="U170" s="9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2"/>
      <c r="R172" s="92"/>
      <c r="S172" s="92"/>
      <c r="T172" s="92"/>
      <c r="U172" s="9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2"/>
      <c r="R188" s="92"/>
      <c r="S188" s="92"/>
      <c r="T188" s="92"/>
      <c r="U188" s="92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2020-05-01T23:29:41Z</dcterms:modified>
</cp:coreProperties>
</file>