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50" i="1"/>
  <c r="J50" i="1"/>
  <c r="I50" i="1"/>
  <c r="H50" i="1"/>
  <c r="K45" i="1" l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9" i="1"/>
  <c r="J39" i="1"/>
  <c r="I39" i="1"/>
  <c r="H39" i="1"/>
  <c r="K35" i="1"/>
  <c r="J35" i="1"/>
  <c r="I35" i="1"/>
  <c r="H35" i="1"/>
  <c r="K33" i="1"/>
  <c r="J33" i="1"/>
  <c r="I33" i="1"/>
  <c r="H33" i="1"/>
  <c r="K32" i="1"/>
  <c r="J32" i="1"/>
  <c r="I32" i="1"/>
  <c r="H32" i="1"/>
  <c r="O18" i="2" l="1"/>
  <c r="N18" i="2"/>
  <c r="M18" i="2"/>
  <c r="L18" i="2"/>
  <c r="O16" i="2" l="1"/>
  <c r="N16" i="2"/>
  <c r="M16" i="2"/>
  <c r="L16" i="2"/>
  <c r="K16" i="2" l="1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O17" i="2" s="1"/>
  <c r="H13" i="2"/>
  <c r="H17" i="2" s="1"/>
  <c r="G13" i="2"/>
  <c r="G17" i="2" s="1"/>
  <c r="G19" i="2" s="1"/>
  <c r="F13" i="2"/>
  <c r="F17" i="2" s="1"/>
  <c r="E13" i="2"/>
  <c r="E17" i="2" s="1"/>
  <c r="E19" i="2" s="1"/>
  <c r="H18" i="2" l="1"/>
  <c r="H19" i="2" s="1"/>
  <c r="M19" i="2" s="1"/>
  <c r="N17" i="2"/>
  <c r="L17" i="2"/>
  <c r="M17" i="2"/>
  <c r="F18" i="2"/>
  <c r="F19" i="2" s="1"/>
  <c r="K19" i="2"/>
  <c r="I19" i="2"/>
  <c r="O19" i="2" s="1"/>
  <c r="N19" i="2" l="1"/>
  <c r="L19" i="2"/>
  <c r="P7" i="3" l="1"/>
  <c r="M7" i="3"/>
  <c r="I7" i="3"/>
  <c r="G7" i="3"/>
</calcChain>
</file>

<file path=xl/sharedStrings.xml><?xml version="1.0" encoding="utf-8"?>
<sst xmlns="http://schemas.openxmlformats.org/spreadsheetml/2006/main" count="507" uniqueCount="253">
  <si>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</si>
  <si>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</si>
  <si>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</si>
  <si>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</si>
  <si>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</si>
  <si>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</si>
  <si>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</si>
  <si>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</si>
  <si>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</si>
  <si>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</si>
  <si>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</si>
  <si>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</si>
  <si>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</si>
  <si>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</si>
  <si>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</si>
  <si>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</si>
  <si>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</si>
  <si>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</si>
  <si>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</si>
  <si>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</si>
  <si>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</si>
  <si>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</si>
  <si>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</si>
  <si>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</si>
  <si>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</si>
  <si>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</si>
  <si>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</si>
  <si>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</si>
  <si>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</si>
  <si>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</si>
  <si>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</si>
  <si>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</si>
  <si>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</si>
  <si>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</si>
  <si>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</si>
  <si>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Haapanen</t>
  </si>
  <si>
    <t>8.</t>
  </si>
  <si>
    <t>VM</t>
  </si>
  <si>
    <t>10.</t>
  </si>
  <si>
    <t>2.</t>
  </si>
  <si>
    <t>6.</t>
  </si>
  <si>
    <t>1.</t>
  </si>
  <si>
    <t>LP</t>
  </si>
  <si>
    <t>suomensarja</t>
  </si>
  <si>
    <t>11.</t>
  </si>
  <si>
    <t>7.</t>
  </si>
  <si>
    <t>02.05. 1982  VM - KiPa  5-2</t>
  </si>
  <si>
    <t xml:space="preserve">  22 v   4 kk 11 pv</t>
  </si>
  <si>
    <t>4.  ottelu</t>
  </si>
  <si>
    <t>20.05. 1982  VM - Lippo  7-3</t>
  </si>
  <si>
    <t xml:space="preserve">  22 v   4 kk 29 pv</t>
  </si>
  <si>
    <t>29.05. 1983  KiU - VM  6-9</t>
  </si>
  <si>
    <t xml:space="preserve">  23 v   5 kk   8 pv</t>
  </si>
  <si>
    <t>Ykköset</t>
  </si>
  <si>
    <t>Seurat</t>
  </si>
  <si>
    <t>VM = Vaasan Maila  (1933)</t>
  </si>
  <si>
    <t>LP = Loimaan Palloilijat  (1931)</t>
  </si>
  <si>
    <t>Ykköset = Ykköset, Helsinki</t>
  </si>
  <si>
    <t>ykkössarja</t>
  </si>
  <si>
    <t>21.12.1959</t>
  </si>
  <si>
    <t>4.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</si>
  <si>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</si>
  <si>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</si>
  <si>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</si>
  <si>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</si>
  <si>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</si>
  <si>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</si>
  <si>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</si>
  <si>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</si>
  <si>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</si>
  <si>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</si>
  <si>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</si>
  <si>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</si>
  <si>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</si>
  <si>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</si>
  <si>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</si>
  <si>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Länsi</t>
  </si>
  <si>
    <t>s</t>
  </si>
  <si>
    <t>Aulis Paski</t>
  </si>
  <si>
    <t>19.08. 1984  Stadion, Helsinki</t>
  </si>
  <si>
    <t>21-4</t>
  </si>
  <si>
    <t>Lauri Pippola</t>
  </si>
  <si>
    <t>24.08. 1986  Stadion, Helsinki</t>
  </si>
  <si>
    <t xml:space="preserve">  6-4</t>
  </si>
  <si>
    <t>1v</t>
  </si>
  <si>
    <t>Tapio Juntunen</t>
  </si>
  <si>
    <t>Ikä ensimmäisessä ottelussa</t>
  </si>
  <si>
    <t>23 v  8 kk  0 pv</t>
  </si>
  <si>
    <t xml:space="preserve"> LIITTO - LEHDISTÖ - KORTTI</t>
  </si>
  <si>
    <t xml:space="preserve">  Tulos</t>
  </si>
  <si>
    <t xml:space="preserve">  KL-%</t>
  </si>
  <si>
    <t>Lehdistö</t>
  </si>
  <si>
    <t>12.06. 1985  Sotkamo</t>
  </si>
  <si>
    <t>13-4</t>
  </si>
  <si>
    <t>Paavo Halla-aho</t>
  </si>
  <si>
    <t>25 v  5 kk  21 pv</t>
  </si>
  <si>
    <t>A-POJAT</t>
  </si>
  <si>
    <t>13.08.1977  Riihimäki</t>
  </si>
  <si>
    <t>12-2</t>
  </si>
  <si>
    <t>Kari Lakaniemi</t>
  </si>
  <si>
    <t xml:space="preserve"> ITÄ - LÄNSI - KORTTI</t>
  </si>
  <si>
    <t>2/5</t>
  </si>
  <si>
    <t>2/2</t>
  </si>
  <si>
    <t>0/3</t>
  </si>
  <si>
    <t>1/3</t>
  </si>
  <si>
    <t>0/1</t>
  </si>
  <si>
    <t>1/1</t>
  </si>
  <si>
    <t>3/6</t>
  </si>
  <si>
    <t>2/4</t>
  </si>
  <si>
    <t>1/2</t>
  </si>
  <si>
    <t>6/14</t>
  </si>
  <si>
    <t>4/5</t>
  </si>
  <si>
    <t>0/4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</si>
  <si>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</si>
  <si>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</si>
  <si>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</si>
  <si>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</si>
  <si>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</si>
  <si>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</si>
  <si>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</si>
  <si>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</si>
  <si>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</si>
  <si>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</si>
  <si>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</si>
  <si>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</si>
  <si>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1-3  AA</t>
  </si>
  <si>
    <t>0-3  Lippo</t>
  </si>
  <si>
    <t>0/2</t>
  </si>
  <si>
    <t>1/4</t>
  </si>
  <si>
    <t>22.</t>
  </si>
  <si>
    <t>30.</t>
  </si>
  <si>
    <t>17.</t>
  </si>
  <si>
    <t xml:space="preserve">       Runkosarja TOP-30</t>
  </si>
  <si>
    <t xml:space="preserve">34.  ottelu </t>
  </si>
  <si>
    <t>26.</t>
  </si>
  <si>
    <t>29.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</si>
  <si>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</si>
  <si>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</si>
  <si>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</si>
  <si>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</si>
  <si>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</si>
  <si>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</si>
  <si>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</si>
  <si>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</si>
  <si>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</si>
  <si>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</si>
  <si>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</si>
  <si>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</si>
  <si>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</si>
  <si>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</si>
  <si>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</si>
  <si>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</si>
  <si>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</si>
  <si>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</si>
  <si>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</si>
  <si>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</si>
  <si>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</si>
  <si>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</si>
  <si>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</si>
  <si>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</si>
  <si>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</si>
  <si>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</si>
  <si>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</si>
  <si>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</si>
  <si>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</si>
  <si>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</si>
  <si>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</si>
  <si>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</si>
  <si>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</si>
  <si>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</si>
  <si>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</si>
  <si>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</si>
  <si>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</si>
  <si>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</si>
  <si>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</si>
  <si>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>131.   08.08. 1995  AA - LP  1-2</t>
  </si>
  <si>
    <t>35 v   7 kk 18 pv</t>
  </si>
  <si>
    <t>239.</t>
  </si>
  <si>
    <t>157.</t>
  </si>
  <si>
    <t>176.</t>
  </si>
  <si>
    <t>127.</t>
  </si>
  <si>
    <t>144.</t>
  </si>
  <si>
    <t>164.</t>
  </si>
  <si>
    <t>140.</t>
  </si>
  <si>
    <t>150.</t>
  </si>
  <si>
    <t>167.</t>
  </si>
  <si>
    <t>136.</t>
  </si>
  <si>
    <t>112.</t>
  </si>
  <si>
    <t>91.</t>
  </si>
  <si>
    <t>83.</t>
  </si>
  <si>
    <t>638.</t>
  </si>
  <si>
    <t>416.</t>
  </si>
  <si>
    <t>427.</t>
  </si>
  <si>
    <t>320.</t>
  </si>
  <si>
    <t>332.</t>
  </si>
  <si>
    <t>340.</t>
  </si>
  <si>
    <t>347.</t>
  </si>
  <si>
    <t>316.</t>
  </si>
  <si>
    <t>324.</t>
  </si>
  <si>
    <t>337.</t>
  </si>
  <si>
    <t>250.</t>
  </si>
  <si>
    <t>168.</t>
  </si>
  <si>
    <t>147.</t>
  </si>
  <si>
    <t>131.</t>
  </si>
  <si>
    <t>866.</t>
  </si>
  <si>
    <t>618.</t>
  </si>
  <si>
    <t>447.</t>
  </si>
  <si>
    <t>463.</t>
  </si>
  <si>
    <t>471.</t>
  </si>
  <si>
    <t>483.</t>
  </si>
  <si>
    <t>450.</t>
  </si>
  <si>
    <t>397.</t>
  </si>
  <si>
    <t>279.</t>
  </si>
  <si>
    <t>267.</t>
  </si>
  <si>
    <t>746.</t>
  </si>
  <si>
    <t>507.</t>
  </si>
  <si>
    <t>523.</t>
  </si>
  <si>
    <t>411.</t>
  </si>
  <si>
    <t>419.</t>
  </si>
  <si>
    <t>430.</t>
  </si>
  <si>
    <t>383.</t>
  </si>
  <si>
    <t>394.</t>
  </si>
  <si>
    <t>315.</t>
  </si>
  <si>
    <t>246.</t>
  </si>
  <si>
    <t>214.</t>
  </si>
  <si>
    <t>199.</t>
  </si>
  <si>
    <t>694.</t>
  </si>
  <si>
    <t>506.</t>
  </si>
  <si>
    <t>525.</t>
  </si>
  <si>
    <t>434.</t>
  </si>
  <si>
    <t>444.</t>
  </si>
  <si>
    <t>455.</t>
  </si>
  <si>
    <t>350.</t>
  </si>
  <si>
    <t>366.</t>
  </si>
  <si>
    <t>384.</t>
  </si>
  <si>
    <t>248.</t>
  </si>
  <si>
    <t>130.</t>
  </si>
  <si>
    <t>204.</t>
  </si>
  <si>
    <t>207.</t>
  </si>
  <si>
    <t>225.</t>
  </si>
  <si>
    <t>185.</t>
  </si>
  <si>
    <t>197.</t>
  </si>
  <si>
    <t>209.</t>
  </si>
  <si>
    <t>210.</t>
  </si>
  <si>
    <t>224.</t>
  </si>
  <si>
    <t>232.</t>
  </si>
  <si>
    <t>237.</t>
  </si>
  <si>
    <t>227.</t>
  </si>
  <si>
    <t>218.</t>
  </si>
  <si>
    <t>222.</t>
  </si>
  <si>
    <t>196.</t>
  </si>
  <si>
    <t xml:space="preserve"> KATSOJIA YLI 5000</t>
  </si>
  <si>
    <t>16.   02.05. 1993  SoJy - LP 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</si>
</sst>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3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1" customWidth="1"/>
    <col min="26" max="26" width="8.7109375" style="71" customWidth="1"/>
    <col min="27" max="27" width="0.7109375" style="28" customWidth="1"/>
    <col min="28" max="31" width="6.7109375" style="71" customWidth="1"/>
    <col min="32" max="32" width="0.7109375" style="28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12"/>
  </cols>
  <sheetData>
    <row r="1" spans="1:55" ht="16.5" customHeight="1" x14ac:dyDescent="0.25">
      <c r="A1" s="143"/>
      <c r="B1" s="2" t="s">
        <v>35</v>
      </c>
      <c r="C1" s="3"/>
      <c r="D1" s="4"/>
      <c r="E1" s="5" t="s">
        <v>59</v>
      </c>
      <c r="F1" s="6"/>
      <c r="G1" s="6"/>
      <c r="H1" s="6"/>
      <c r="I1" s="6"/>
      <c r="J1" s="6"/>
      <c r="K1" s="6"/>
      <c r="L1" s="6"/>
      <c r="M1" s="6"/>
      <c r="N1" s="7"/>
      <c r="O1" s="6"/>
      <c r="P1" s="144"/>
      <c r="Q1" s="144"/>
      <c r="R1" s="144"/>
      <c r="S1" s="144"/>
      <c r="T1" s="144"/>
      <c r="U1" s="6"/>
      <c r="V1" s="3"/>
      <c r="W1" s="3"/>
      <c r="X1" s="3"/>
      <c r="Y1" s="3"/>
      <c r="Z1" s="3"/>
      <c r="AA1" s="144"/>
      <c r="AB1" s="3"/>
      <c r="AC1" s="3"/>
      <c r="AD1" s="3"/>
      <c r="AE1" s="3"/>
      <c r="AF1" s="144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147" customFormat="1" ht="15" customHeight="1" x14ac:dyDescent="0.2">
      <c r="A2" s="14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132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137</v>
      </c>
      <c r="AC2" s="20"/>
      <c r="AD2" s="14"/>
      <c r="AE2" s="21"/>
      <c r="AF2" s="19"/>
      <c r="AG2" s="22" t="s">
        <v>113</v>
      </c>
      <c r="AH2" s="14"/>
      <c r="AI2" s="14"/>
      <c r="AJ2" s="15"/>
      <c r="AK2" s="19"/>
      <c r="AL2" s="22" t="s">
        <v>114</v>
      </c>
      <c r="AM2" s="20"/>
      <c r="AN2" s="20"/>
      <c r="AO2" s="146" t="s">
        <v>115</v>
      </c>
      <c r="AP2" s="14"/>
      <c r="AQ2" s="15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47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116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116</v>
      </c>
      <c r="AE3" s="18" t="s">
        <v>17</v>
      </c>
      <c r="AF3" s="24"/>
      <c r="AG3" s="18" t="s">
        <v>117</v>
      </c>
      <c r="AH3" s="18" t="s">
        <v>118</v>
      </c>
      <c r="AI3" s="15" t="s">
        <v>119</v>
      </c>
      <c r="AJ3" s="18" t="s">
        <v>120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147" customFormat="1" ht="15" customHeight="1" x14ac:dyDescent="0.2">
      <c r="A4" s="145"/>
      <c r="B4" s="31">
        <v>1981</v>
      </c>
      <c r="C4" s="31" t="s">
        <v>41</v>
      </c>
      <c r="D4" s="40" t="s">
        <v>37</v>
      </c>
      <c r="E4" s="31"/>
      <c r="F4" s="33" t="s">
        <v>58</v>
      </c>
      <c r="G4" s="34"/>
      <c r="H4" s="35"/>
      <c r="I4" s="31"/>
      <c r="J4" s="31"/>
      <c r="K4" s="31"/>
      <c r="L4" s="31"/>
      <c r="M4" s="31"/>
      <c r="N4" s="41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7"/>
      <c r="AA4" s="24"/>
      <c r="AB4" s="18"/>
      <c r="AC4" s="18"/>
      <c r="AD4" s="18"/>
      <c r="AE4" s="18"/>
      <c r="AF4" s="24"/>
      <c r="AG4" s="42"/>
      <c r="AH4" s="42"/>
      <c r="AI4" s="42"/>
      <c r="AJ4" s="42"/>
      <c r="AK4" s="24"/>
      <c r="AL4" s="25"/>
      <c r="AM4" s="42"/>
      <c r="AN4" s="42"/>
      <c r="AO4" s="25"/>
      <c r="AP4" s="25"/>
      <c r="AQ4" s="25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147" customFormat="1" ht="15" customHeight="1" x14ac:dyDescent="0.2">
      <c r="A5" s="145"/>
      <c r="B5" s="25">
        <v>1982</v>
      </c>
      <c r="C5" s="25" t="s">
        <v>36</v>
      </c>
      <c r="D5" s="26" t="s">
        <v>37</v>
      </c>
      <c r="E5" s="25">
        <v>21</v>
      </c>
      <c r="F5" s="25">
        <v>0</v>
      </c>
      <c r="G5" s="25">
        <v>10</v>
      </c>
      <c r="H5" s="25">
        <v>3</v>
      </c>
      <c r="I5" s="25">
        <v>47</v>
      </c>
      <c r="J5" s="25">
        <v>8</v>
      </c>
      <c r="K5" s="25">
        <v>11</v>
      </c>
      <c r="L5" s="25">
        <v>18</v>
      </c>
      <c r="M5" s="25">
        <v>10</v>
      </c>
      <c r="N5" s="27">
        <v>0.39166666666666666</v>
      </c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7"/>
      <c r="AA5" s="24"/>
      <c r="AB5" s="18"/>
      <c r="AC5" s="18"/>
      <c r="AD5" s="18"/>
      <c r="AE5" s="18"/>
      <c r="AF5" s="24"/>
      <c r="AG5" s="42"/>
      <c r="AH5" s="42"/>
      <c r="AI5" s="42"/>
      <c r="AJ5" s="42"/>
      <c r="AK5" s="24"/>
      <c r="AL5" s="25"/>
      <c r="AM5" s="25"/>
      <c r="AN5" s="25"/>
      <c r="AO5" s="25"/>
      <c r="AP5" s="25"/>
      <c r="AQ5" s="25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147" customFormat="1" ht="15" customHeight="1" x14ac:dyDescent="0.2">
      <c r="A6" s="145"/>
      <c r="B6" s="25">
        <v>1983</v>
      </c>
      <c r="C6" s="25" t="s">
        <v>38</v>
      </c>
      <c r="D6" s="26" t="s">
        <v>37</v>
      </c>
      <c r="E6" s="25">
        <v>22</v>
      </c>
      <c r="F6" s="25">
        <v>1</v>
      </c>
      <c r="G6" s="25">
        <v>18</v>
      </c>
      <c r="H6" s="25">
        <v>11</v>
      </c>
      <c r="I6" s="25">
        <v>90</v>
      </c>
      <c r="J6" s="25">
        <v>23</v>
      </c>
      <c r="K6" s="25">
        <v>22</v>
      </c>
      <c r="L6" s="25">
        <v>26</v>
      </c>
      <c r="M6" s="25">
        <v>19</v>
      </c>
      <c r="N6" s="30">
        <v>0.52600000000000002</v>
      </c>
      <c r="O6" s="24"/>
      <c r="P6" s="18" t="s">
        <v>129</v>
      </c>
      <c r="Q6" s="18"/>
      <c r="R6" s="18"/>
      <c r="S6" s="18"/>
      <c r="T6" s="24"/>
      <c r="U6" s="25"/>
      <c r="V6" s="25"/>
      <c r="W6" s="25"/>
      <c r="X6" s="25"/>
      <c r="Y6" s="25"/>
      <c r="Z6" s="27"/>
      <c r="AA6" s="24"/>
      <c r="AB6" s="18"/>
      <c r="AC6" s="18"/>
      <c r="AD6" s="18"/>
      <c r="AE6" s="18"/>
      <c r="AF6" s="24"/>
      <c r="AG6" s="42"/>
      <c r="AH6" s="42"/>
      <c r="AI6" s="42"/>
      <c r="AJ6" s="42"/>
      <c r="AK6" s="24"/>
      <c r="AL6" s="25">
        <v>1</v>
      </c>
      <c r="AM6" s="25"/>
      <c r="AN6" s="25"/>
      <c r="AO6" s="25"/>
      <c r="AP6" s="25"/>
      <c r="AQ6" s="25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147" customFormat="1" ht="15" customHeight="1" x14ac:dyDescent="0.2">
      <c r="A7" s="145"/>
      <c r="B7" s="31">
        <v>1984</v>
      </c>
      <c r="C7" s="31" t="s">
        <v>39</v>
      </c>
      <c r="D7" s="32" t="s">
        <v>37</v>
      </c>
      <c r="E7" s="31"/>
      <c r="F7" s="33" t="s">
        <v>58</v>
      </c>
      <c r="G7" s="34"/>
      <c r="H7" s="35"/>
      <c r="I7" s="31"/>
      <c r="J7" s="31"/>
      <c r="K7" s="31"/>
      <c r="L7" s="31"/>
      <c r="M7" s="31"/>
      <c r="N7" s="31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7"/>
      <c r="AA7" s="24"/>
      <c r="AB7" s="18"/>
      <c r="AC7" s="18"/>
      <c r="AD7" s="18"/>
      <c r="AE7" s="18"/>
      <c r="AF7" s="24"/>
      <c r="AG7" s="42"/>
      <c r="AH7" s="42"/>
      <c r="AI7" s="42"/>
      <c r="AJ7" s="42"/>
      <c r="AK7" s="24"/>
      <c r="AL7" s="25">
        <v>1</v>
      </c>
      <c r="AM7" s="25"/>
      <c r="AN7" s="25">
        <v>1</v>
      </c>
      <c r="AO7" s="25"/>
      <c r="AP7" s="25"/>
      <c r="AQ7" s="25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147" customFormat="1" ht="15" customHeight="1" x14ac:dyDescent="0.2">
      <c r="A8" s="145"/>
      <c r="B8" s="25">
        <v>1985</v>
      </c>
      <c r="C8" s="25" t="s">
        <v>40</v>
      </c>
      <c r="D8" s="26" t="s">
        <v>37</v>
      </c>
      <c r="E8" s="25">
        <v>22</v>
      </c>
      <c r="F8" s="25">
        <v>1</v>
      </c>
      <c r="G8" s="25">
        <v>18</v>
      </c>
      <c r="H8" s="25">
        <v>18</v>
      </c>
      <c r="I8" s="25">
        <v>107</v>
      </c>
      <c r="J8" s="25">
        <v>25</v>
      </c>
      <c r="K8" s="25">
        <v>20</v>
      </c>
      <c r="L8" s="25">
        <v>43</v>
      </c>
      <c r="M8" s="25">
        <v>19</v>
      </c>
      <c r="N8" s="30">
        <v>0.58499999999999996</v>
      </c>
      <c r="O8" s="24"/>
      <c r="P8" s="18" t="s">
        <v>130</v>
      </c>
      <c r="Q8" s="18"/>
      <c r="R8" s="18" t="s">
        <v>130</v>
      </c>
      <c r="S8" s="18" t="s">
        <v>134</v>
      </c>
      <c r="T8" s="24"/>
      <c r="U8" s="25"/>
      <c r="V8" s="25"/>
      <c r="W8" s="25"/>
      <c r="X8" s="25"/>
      <c r="Y8" s="25"/>
      <c r="Z8" s="27"/>
      <c r="AA8" s="24"/>
      <c r="AB8" s="18"/>
      <c r="AC8" s="18"/>
      <c r="AD8" s="18"/>
      <c r="AE8" s="18"/>
      <c r="AF8" s="24"/>
      <c r="AG8" s="42"/>
      <c r="AH8" s="42"/>
      <c r="AI8" s="42"/>
      <c r="AJ8" s="42"/>
      <c r="AK8" s="24"/>
      <c r="AL8" s="25"/>
      <c r="AM8" s="25">
        <v>1</v>
      </c>
      <c r="AN8" s="25"/>
      <c r="AO8" s="25"/>
      <c r="AP8" s="25"/>
      <c r="AQ8" s="25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147" customFormat="1" ht="15" customHeight="1" x14ac:dyDescent="0.2">
      <c r="A9" s="145"/>
      <c r="B9" s="36">
        <v>1986</v>
      </c>
      <c r="C9" s="36" t="s">
        <v>41</v>
      </c>
      <c r="D9" s="37" t="s">
        <v>42</v>
      </c>
      <c r="E9" s="38"/>
      <c r="F9" s="38" t="s">
        <v>43</v>
      </c>
      <c r="G9" s="36"/>
      <c r="H9" s="36"/>
      <c r="I9" s="36"/>
      <c r="J9" s="36"/>
      <c r="K9" s="36"/>
      <c r="L9" s="36"/>
      <c r="M9" s="36"/>
      <c r="N9" s="39"/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7"/>
      <c r="AA9" s="24"/>
      <c r="AB9" s="18"/>
      <c r="AC9" s="18"/>
      <c r="AD9" s="18"/>
      <c r="AE9" s="18"/>
      <c r="AF9" s="24"/>
      <c r="AG9" s="42"/>
      <c r="AH9" s="42"/>
      <c r="AI9" s="42"/>
      <c r="AJ9" s="42"/>
      <c r="AK9" s="24"/>
      <c r="AL9" s="25">
        <v>1</v>
      </c>
      <c r="AM9" s="25"/>
      <c r="AN9" s="25"/>
      <c r="AO9" s="25"/>
      <c r="AP9" s="25"/>
      <c r="AQ9" s="25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147" customFormat="1" ht="15" customHeight="1" x14ac:dyDescent="0.2">
      <c r="A10" s="145"/>
      <c r="B10" s="31">
        <v>1987</v>
      </c>
      <c r="C10" s="31" t="s">
        <v>60</v>
      </c>
      <c r="D10" s="40" t="s">
        <v>42</v>
      </c>
      <c r="E10" s="31"/>
      <c r="F10" s="33" t="s">
        <v>58</v>
      </c>
      <c r="G10" s="34"/>
      <c r="H10" s="35"/>
      <c r="I10" s="31"/>
      <c r="J10" s="31"/>
      <c r="K10" s="31"/>
      <c r="L10" s="31"/>
      <c r="M10" s="31"/>
      <c r="N10" s="41"/>
      <c r="O10" s="24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7"/>
      <c r="AA10" s="24"/>
      <c r="AB10" s="18"/>
      <c r="AC10" s="18"/>
      <c r="AD10" s="18"/>
      <c r="AE10" s="18"/>
      <c r="AF10" s="24"/>
      <c r="AG10" s="42"/>
      <c r="AH10" s="42"/>
      <c r="AI10" s="42"/>
      <c r="AJ10" s="42"/>
      <c r="AK10" s="24"/>
      <c r="AL10" s="25"/>
      <c r="AM10" s="42"/>
      <c r="AN10" s="42"/>
      <c r="AO10" s="25"/>
      <c r="AP10" s="25"/>
      <c r="AQ10" s="25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147" customFormat="1" ht="15" customHeight="1" x14ac:dyDescent="0.2">
      <c r="A11" s="145"/>
      <c r="B11" s="31">
        <v>1988</v>
      </c>
      <c r="C11" s="31" t="s">
        <v>39</v>
      </c>
      <c r="D11" s="40" t="s">
        <v>42</v>
      </c>
      <c r="E11" s="31"/>
      <c r="F11" s="33" t="s">
        <v>58</v>
      </c>
      <c r="G11" s="34"/>
      <c r="H11" s="35"/>
      <c r="I11" s="31"/>
      <c r="J11" s="31"/>
      <c r="K11" s="31"/>
      <c r="L11" s="31"/>
      <c r="M11" s="31"/>
      <c r="N11" s="41"/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7"/>
      <c r="AA11" s="24"/>
      <c r="AB11" s="18"/>
      <c r="AC11" s="18"/>
      <c r="AD11" s="18"/>
      <c r="AE11" s="18"/>
      <c r="AF11" s="24"/>
      <c r="AG11" s="42"/>
      <c r="AH11" s="42"/>
      <c r="AI11" s="42"/>
      <c r="AJ11" s="42"/>
      <c r="AK11" s="24"/>
      <c r="AL11" s="25"/>
      <c r="AM11" s="42"/>
      <c r="AN11" s="42"/>
      <c r="AO11" s="25"/>
      <c r="AP11" s="25"/>
      <c r="AQ11" s="25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147" customFormat="1" ht="15" customHeight="1" x14ac:dyDescent="0.2">
      <c r="A12" s="145"/>
      <c r="B12" s="25">
        <v>1989</v>
      </c>
      <c r="C12" s="25" t="s">
        <v>38</v>
      </c>
      <c r="D12" s="26" t="s">
        <v>42</v>
      </c>
      <c r="E12" s="25">
        <v>22</v>
      </c>
      <c r="F12" s="25">
        <v>0</v>
      </c>
      <c r="G12" s="25">
        <v>9</v>
      </c>
      <c r="H12" s="25">
        <v>6</v>
      </c>
      <c r="I12" s="25">
        <v>77</v>
      </c>
      <c r="J12" s="25">
        <v>16</v>
      </c>
      <c r="K12" s="25">
        <v>19</v>
      </c>
      <c r="L12" s="25">
        <v>33</v>
      </c>
      <c r="M12" s="25">
        <v>9</v>
      </c>
      <c r="N12" s="30">
        <v>0.44800000000000001</v>
      </c>
      <c r="O12" s="24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7"/>
      <c r="AA12" s="24"/>
      <c r="AB12" s="18"/>
      <c r="AC12" s="18"/>
      <c r="AD12" s="18"/>
      <c r="AE12" s="18"/>
      <c r="AF12" s="24"/>
      <c r="AG12" s="42"/>
      <c r="AH12" s="42"/>
      <c r="AI12" s="42"/>
      <c r="AJ12" s="42"/>
      <c r="AK12" s="24"/>
      <c r="AL12" s="25"/>
      <c r="AM12" s="25"/>
      <c r="AN12" s="25"/>
      <c r="AO12" s="25"/>
      <c r="AP12" s="25"/>
      <c r="AQ12" s="25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147" customFormat="1" ht="15" customHeight="1" x14ac:dyDescent="0.2">
      <c r="A13" s="145"/>
      <c r="B13" s="36">
        <v>1990</v>
      </c>
      <c r="C13" s="36" t="s">
        <v>39</v>
      </c>
      <c r="D13" s="43" t="s">
        <v>53</v>
      </c>
      <c r="E13" s="36"/>
      <c r="F13" s="38" t="s">
        <v>43</v>
      </c>
      <c r="G13" s="36"/>
      <c r="H13" s="36"/>
      <c r="I13" s="36"/>
      <c r="J13" s="36"/>
      <c r="K13" s="36"/>
      <c r="L13" s="36"/>
      <c r="M13" s="36"/>
      <c r="N13" s="44"/>
      <c r="O13" s="24"/>
      <c r="P13" s="18"/>
      <c r="Q13" s="18"/>
      <c r="R13" s="18"/>
      <c r="S13" s="18"/>
      <c r="T13" s="24"/>
      <c r="U13" s="25"/>
      <c r="V13" s="25"/>
      <c r="W13" s="25"/>
      <c r="X13" s="25"/>
      <c r="Y13" s="25"/>
      <c r="Z13" s="27"/>
      <c r="AA13" s="24"/>
      <c r="AB13" s="18"/>
      <c r="AC13" s="18"/>
      <c r="AD13" s="18"/>
      <c r="AE13" s="18"/>
      <c r="AF13" s="24"/>
      <c r="AG13" s="42"/>
      <c r="AH13" s="42"/>
      <c r="AI13" s="42"/>
      <c r="AJ13" s="42"/>
      <c r="AK13" s="24"/>
      <c r="AL13" s="25"/>
      <c r="AM13" s="42"/>
      <c r="AN13" s="42"/>
      <c r="AO13" s="25"/>
      <c r="AP13" s="25"/>
      <c r="AQ13" s="25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147" customFormat="1" ht="15" customHeight="1" x14ac:dyDescent="0.25">
      <c r="A14" s="145"/>
      <c r="B14" s="31">
        <v>1991</v>
      </c>
      <c r="C14" s="31" t="s">
        <v>41</v>
      </c>
      <c r="D14" s="40" t="s">
        <v>42</v>
      </c>
      <c r="E14" s="31"/>
      <c r="F14" s="33" t="s">
        <v>58</v>
      </c>
      <c r="G14" s="34"/>
      <c r="H14" s="35"/>
      <c r="I14" s="31"/>
      <c r="J14" s="31"/>
      <c r="K14" s="31"/>
      <c r="L14" s="31"/>
      <c r="M14" s="31"/>
      <c r="N14" s="41"/>
      <c r="O14" s="28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7"/>
      <c r="AA14" s="24"/>
      <c r="AB14" s="18"/>
      <c r="AC14" s="18"/>
      <c r="AD14" s="18"/>
      <c r="AE14" s="18"/>
      <c r="AF14" s="24"/>
      <c r="AG14" s="42"/>
      <c r="AH14" s="42"/>
      <c r="AI14" s="42"/>
      <c r="AJ14" s="42"/>
      <c r="AK14" s="24"/>
      <c r="AL14" s="25"/>
      <c r="AM14" s="42"/>
      <c r="AN14" s="42"/>
      <c r="AO14" s="45"/>
      <c r="AP14" s="46"/>
      <c r="AQ14" s="25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147" customFormat="1" ht="15" customHeight="1" x14ac:dyDescent="0.25">
      <c r="A15" s="145"/>
      <c r="B15" s="25">
        <v>1992</v>
      </c>
      <c r="C15" s="25" t="s">
        <v>44</v>
      </c>
      <c r="D15" s="26" t="s">
        <v>42</v>
      </c>
      <c r="E15" s="25">
        <v>25</v>
      </c>
      <c r="F15" s="25">
        <v>4</v>
      </c>
      <c r="G15" s="25">
        <v>20</v>
      </c>
      <c r="H15" s="25">
        <v>17</v>
      </c>
      <c r="I15" s="25">
        <v>120</v>
      </c>
      <c r="J15" s="25">
        <v>15</v>
      </c>
      <c r="K15" s="25">
        <v>39</v>
      </c>
      <c r="L15" s="25">
        <v>42</v>
      </c>
      <c r="M15" s="25">
        <v>24</v>
      </c>
      <c r="N15" s="30">
        <v>0.6</v>
      </c>
      <c r="O15" s="28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7"/>
      <c r="AA15" s="24"/>
      <c r="AB15" s="18"/>
      <c r="AC15" s="18"/>
      <c r="AD15" s="18"/>
      <c r="AE15" s="18"/>
      <c r="AF15" s="24"/>
      <c r="AG15" s="42"/>
      <c r="AH15" s="42"/>
      <c r="AI15" s="42"/>
      <c r="AJ15" s="42"/>
      <c r="AK15" s="24"/>
      <c r="AL15" s="25"/>
      <c r="AM15" s="25"/>
      <c r="AN15" s="45"/>
      <c r="AO15" s="45"/>
      <c r="AP15" s="46"/>
      <c r="AQ15" s="25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147" customFormat="1" ht="15" customHeight="1" x14ac:dyDescent="0.25">
      <c r="A16" s="145"/>
      <c r="B16" s="25">
        <v>1993</v>
      </c>
      <c r="C16" s="25" t="s">
        <v>45</v>
      </c>
      <c r="D16" s="26" t="s">
        <v>42</v>
      </c>
      <c r="E16" s="25">
        <v>28</v>
      </c>
      <c r="F16" s="25">
        <v>5</v>
      </c>
      <c r="G16" s="25">
        <v>28</v>
      </c>
      <c r="H16" s="25">
        <v>18</v>
      </c>
      <c r="I16" s="25">
        <v>150</v>
      </c>
      <c r="J16" s="25">
        <v>14</v>
      </c>
      <c r="K16" s="25">
        <v>44</v>
      </c>
      <c r="L16" s="25">
        <v>59</v>
      </c>
      <c r="M16" s="25">
        <v>33</v>
      </c>
      <c r="N16" s="30">
        <v>0.56599999999999995</v>
      </c>
      <c r="O16" s="28"/>
      <c r="P16" s="18" t="s">
        <v>131</v>
      </c>
      <c r="Q16" s="18"/>
      <c r="R16" s="18" t="s">
        <v>134</v>
      </c>
      <c r="S16" s="18" t="s">
        <v>135</v>
      </c>
      <c r="T16" s="24"/>
      <c r="U16" s="25">
        <v>4</v>
      </c>
      <c r="V16" s="25">
        <v>0</v>
      </c>
      <c r="W16" s="45">
        <v>1</v>
      </c>
      <c r="X16" s="25">
        <v>2</v>
      </c>
      <c r="Y16" s="25">
        <v>8</v>
      </c>
      <c r="Z16" s="27">
        <v>0.25800000000000001</v>
      </c>
      <c r="AA16" s="28"/>
      <c r="AB16" s="18"/>
      <c r="AC16" s="18"/>
      <c r="AD16" s="18"/>
      <c r="AE16" s="18"/>
      <c r="AF16" s="24"/>
      <c r="AG16" s="42" t="s">
        <v>125</v>
      </c>
      <c r="AH16" s="42"/>
      <c r="AI16" s="42"/>
      <c r="AJ16" s="42"/>
      <c r="AK16" s="24"/>
      <c r="AL16" s="25"/>
      <c r="AM16" s="25"/>
      <c r="AN16" s="45"/>
      <c r="AO16" s="45"/>
      <c r="AP16" s="46"/>
      <c r="AQ16" s="2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147" customFormat="1" ht="15" customHeight="1" x14ac:dyDescent="0.25">
      <c r="A17" s="145"/>
      <c r="B17" s="25">
        <v>1994</v>
      </c>
      <c r="C17" s="25" t="s">
        <v>40</v>
      </c>
      <c r="D17" s="26" t="s">
        <v>42</v>
      </c>
      <c r="E17" s="25">
        <v>32</v>
      </c>
      <c r="F17" s="25">
        <v>3</v>
      </c>
      <c r="G17" s="25">
        <v>11</v>
      </c>
      <c r="H17" s="25">
        <v>13</v>
      </c>
      <c r="I17" s="25">
        <v>162</v>
      </c>
      <c r="J17" s="25">
        <v>13</v>
      </c>
      <c r="K17" s="25">
        <v>53</v>
      </c>
      <c r="L17" s="25">
        <v>82</v>
      </c>
      <c r="M17" s="25">
        <v>14</v>
      </c>
      <c r="N17" s="30">
        <v>0.55500000000000005</v>
      </c>
      <c r="O17" s="28"/>
      <c r="P17" s="18"/>
      <c r="Q17" s="18"/>
      <c r="R17" s="18"/>
      <c r="S17" s="18" t="s">
        <v>136</v>
      </c>
      <c r="T17" s="24"/>
      <c r="U17" s="25"/>
      <c r="V17" s="25"/>
      <c r="W17" s="45"/>
      <c r="X17" s="25"/>
      <c r="Y17" s="25"/>
      <c r="Z17" s="27"/>
      <c r="AA17" s="28"/>
      <c r="AB17" s="18"/>
      <c r="AC17" s="18"/>
      <c r="AD17" s="18"/>
      <c r="AE17" s="18"/>
      <c r="AF17" s="24"/>
      <c r="AG17" s="42"/>
      <c r="AH17" s="42"/>
      <c r="AI17" s="42"/>
      <c r="AJ17" s="42"/>
      <c r="AK17" s="24"/>
      <c r="AL17" s="25"/>
      <c r="AM17" s="25"/>
      <c r="AN17" s="45"/>
      <c r="AO17" s="45"/>
      <c r="AP17" s="46"/>
      <c r="AQ17" s="25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147" customFormat="1" ht="15" customHeight="1" x14ac:dyDescent="0.25">
      <c r="A18" s="145"/>
      <c r="B18" s="25">
        <v>1995</v>
      </c>
      <c r="C18" s="25" t="s">
        <v>36</v>
      </c>
      <c r="D18" s="26" t="s">
        <v>42</v>
      </c>
      <c r="E18" s="25">
        <v>28</v>
      </c>
      <c r="F18" s="25">
        <v>2</v>
      </c>
      <c r="G18" s="25">
        <v>12</v>
      </c>
      <c r="H18" s="25">
        <v>6</v>
      </c>
      <c r="I18" s="25">
        <v>95</v>
      </c>
      <c r="J18" s="25">
        <v>14</v>
      </c>
      <c r="K18" s="25">
        <v>32</v>
      </c>
      <c r="L18" s="25">
        <v>35</v>
      </c>
      <c r="M18" s="25">
        <v>14</v>
      </c>
      <c r="N18" s="30">
        <v>0.48199999999999998</v>
      </c>
      <c r="O18" s="28"/>
      <c r="P18" s="18"/>
      <c r="Q18" s="18"/>
      <c r="R18" s="18"/>
      <c r="S18" s="18"/>
      <c r="T18" s="24"/>
      <c r="U18" s="25">
        <v>3</v>
      </c>
      <c r="V18" s="25">
        <v>0</v>
      </c>
      <c r="W18" s="45">
        <v>0</v>
      </c>
      <c r="X18" s="25">
        <v>0</v>
      </c>
      <c r="Y18" s="25">
        <v>6</v>
      </c>
      <c r="Z18" s="27">
        <v>0.375</v>
      </c>
      <c r="AA18" s="28"/>
      <c r="AB18" s="18"/>
      <c r="AC18" s="18"/>
      <c r="AD18" s="18"/>
      <c r="AE18" s="18"/>
      <c r="AF18" s="24"/>
      <c r="AG18" s="42" t="s">
        <v>126</v>
      </c>
      <c r="AH18" s="42"/>
      <c r="AI18" s="42"/>
      <c r="AJ18" s="42"/>
      <c r="AK18" s="24"/>
      <c r="AL18" s="25"/>
      <c r="AM18" s="25"/>
      <c r="AN18" s="45"/>
      <c r="AO18" s="45"/>
      <c r="AP18" s="46"/>
      <c r="AQ18" s="25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147" customFormat="1" ht="15" customHeight="1" x14ac:dyDescent="0.2">
      <c r="A19" s="148"/>
      <c r="B19" s="16" t="s">
        <v>7</v>
      </c>
      <c r="C19" s="17"/>
      <c r="D19" s="15"/>
      <c r="E19" s="18">
        <v>200</v>
      </c>
      <c r="F19" s="18">
        <v>16</v>
      </c>
      <c r="G19" s="18">
        <v>126</v>
      </c>
      <c r="H19" s="18">
        <v>92</v>
      </c>
      <c r="I19" s="18">
        <v>848</v>
      </c>
      <c r="J19" s="18">
        <v>128</v>
      </c>
      <c r="K19" s="18">
        <v>240</v>
      </c>
      <c r="L19" s="18">
        <v>338</v>
      </c>
      <c r="M19" s="18">
        <v>142</v>
      </c>
      <c r="N19" s="47">
        <v>0.53003689059276093</v>
      </c>
      <c r="O19" s="24"/>
      <c r="P19" s="100" t="s">
        <v>121</v>
      </c>
      <c r="Q19" s="100" t="s">
        <v>121</v>
      </c>
      <c r="R19" s="100" t="s">
        <v>121</v>
      </c>
      <c r="S19" s="100" t="s">
        <v>121</v>
      </c>
      <c r="T19" s="24"/>
      <c r="U19" s="18">
        <v>7</v>
      </c>
      <c r="V19" s="18">
        <v>0</v>
      </c>
      <c r="W19" s="18">
        <v>1</v>
      </c>
      <c r="X19" s="18">
        <v>2</v>
      </c>
      <c r="Y19" s="18">
        <v>14</v>
      </c>
      <c r="Z19" s="47">
        <v>0.29799999999999999</v>
      </c>
      <c r="AA19" s="24"/>
      <c r="AB19" s="100" t="s">
        <v>121</v>
      </c>
      <c r="AC19" s="100" t="s">
        <v>121</v>
      </c>
      <c r="AD19" s="100" t="s">
        <v>121</v>
      </c>
      <c r="AE19" s="100" t="s">
        <v>121</v>
      </c>
      <c r="AF19" s="24"/>
      <c r="AG19" s="100" t="s">
        <v>127</v>
      </c>
      <c r="AH19" s="100" t="s">
        <v>122</v>
      </c>
      <c r="AI19" s="100" t="s">
        <v>122</v>
      </c>
      <c r="AJ19" s="100" t="s">
        <v>122</v>
      </c>
      <c r="AK19" s="24"/>
      <c r="AL19" s="18">
        <v>3</v>
      </c>
      <c r="AM19" s="18">
        <v>1</v>
      </c>
      <c r="AN19" s="18">
        <v>1</v>
      </c>
      <c r="AO19" s="18">
        <v>0</v>
      </c>
      <c r="AP19" s="18">
        <v>0</v>
      </c>
      <c r="AQ19" s="18">
        <v>0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147" customFormat="1" ht="15" customHeight="1" x14ac:dyDescent="0.2">
      <c r="A20" s="14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9"/>
      <c r="O20" s="24"/>
      <c r="P20" s="22"/>
      <c r="Q20" s="20"/>
      <c r="R20" s="150"/>
      <c r="S20" s="151"/>
      <c r="T20" s="24"/>
      <c r="U20" s="17"/>
      <c r="V20" s="14"/>
      <c r="W20" s="14"/>
      <c r="X20" s="14"/>
      <c r="Y20" s="14"/>
      <c r="Z20" s="15"/>
      <c r="AA20" s="24"/>
      <c r="AB20" s="22"/>
      <c r="AC20" s="20"/>
      <c r="AD20" s="150"/>
      <c r="AE20" s="151"/>
      <c r="AF20" s="24"/>
      <c r="AG20" s="152">
        <v>0</v>
      </c>
      <c r="AH20" s="153">
        <v>0</v>
      </c>
      <c r="AI20" s="153">
        <v>0</v>
      </c>
      <c r="AJ20" s="154">
        <v>0</v>
      </c>
      <c r="AK20" s="24"/>
      <c r="AL20" s="17"/>
      <c r="AM20" s="14"/>
      <c r="AN20" s="14"/>
      <c r="AO20" s="14"/>
      <c r="AP20" s="14"/>
      <c r="AQ20" s="15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145"/>
      <c r="B21" s="2" t="s">
        <v>2</v>
      </c>
      <c r="C21" s="46"/>
      <c r="D21" s="48">
        <v>651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4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147" customFormat="1" ht="15" customHeight="1" x14ac:dyDescent="0.25">
      <c r="A22" s="14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8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4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145"/>
      <c r="B23" s="22" t="s">
        <v>25</v>
      </c>
      <c r="C23" s="53"/>
      <c r="D23" s="5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9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4" t="s">
        <v>30</v>
      </c>
      <c r="Q23" s="54"/>
      <c r="R23" s="12"/>
      <c r="S23" s="12"/>
      <c r="T23" s="55"/>
      <c r="U23" s="55"/>
      <c r="V23" s="55"/>
      <c r="W23" s="55"/>
      <c r="X23" s="55"/>
      <c r="Y23" s="12"/>
      <c r="Z23" s="12"/>
      <c r="AA23" s="12"/>
      <c r="AB23" s="12"/>
      <c r="AC23" s="12"/>
      <c r="AD23" s="12"/>
      <c r="AE23" s="56"/>
      <c r="AF23" s="24"/>
      <c r="AG23" s="54" t="s">
        <v>251</v>
      </c>
      <c r="AH23" s="12"/>
      <c r="AI23" s="55"/>
      <c r="AJ23" s="12"/>
      <c r="AK23" s="12"/>
      <c r="AL23" s="12"/>
      <c r="AM23" s="12"/>
      <c r="AN23" s="12"/>
      <c r="AO23" s="12"/>
      <c r="AP23" s="12"/>
      <c r="AQ23" s="56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145"/>
      <c r="B24" s="54" t="s">
        <v>13</v>
      </c>
      <c r="C24" s="12"/>
      <c r="D24" s="56"/>
      <c r="E24" s="25">
        <v>200</v>
      </c>
      <c r="F24" s="25">
        <v>16</v>
      </c>
      <c r="G24" s="25">
        <v>126</v>
      </c>
      <c r="H24" s="25">
        <v>92</v>
      </c>
      <c r="I24" s="25">
        <v>848</v>
      </c>
      <c r="J24" s="49"/>
      <c r="K24" s="57">
        <v>0.71</v>
      </c>
      <c r="L24" s="57">
        <v>0.46</v>
      </c>
      <c r="M24" s="57">
        <v>4.24</v>
      </c>
      <c r="N24" s="30">
        <v>0.53003689059276093</v>
      </c>
      <c r="P24" s="162" t="s">
        <v>9</v>
      </c>
      <c r="Q24" s="177"/>
      <c r="R24" s="163" t="s">
        <v>46</v>
      </c>
      <c r="S24" s="178"/>
      <c r="T24" s="178"/>
      <c r="U24" s="178"/>
      <c r="V24" s="178"/>
      <c r="W24" s="178"/>
      <c r="X24" s="179" t="s">
        <v>11</v>
      </c>
      <c r="Y24" s="180"/>
      <c r="Z24" s="163"/>
      <c r="AA24" s="163"/>
      <c r="AB24" s="180" t="s">
        <v>47</v>
      </c>
      <c r="AC24" s="181"/>
      <c r="AD24" s="181"/>
      <c r="AE24" s="182"/>
      <c r="AF24" s="24"/>
      <c r="AG24" s="199">
        <v>6048</v>
      </c>
      <c r="AH24" s="204" t="s">
        <v>252</v>
      </c>
      <c r="AI24" s="163"/>
      <c r="AJ24" s="180"/>
      <c r="AK24" s="163"/>
      <c r="AL24" s="163"/>
      <c r="AM24" s="163"/>
      <c r="AN24" s="163"/>
      <c r="AO24" s="163"/>
      <c r="AP24" s="163"/>
      <c r="AQ24" s="164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145"/>
      <c r="B25" s="58" t="s">
        <v>15</v>
      </c>
      <c r="C25" s="59"/>
      <c r="D25" s="60"/>
      <c r="E25" s="25">
        <v>7</v>
      </c>
      <c r="F25" s="25">
        <v>0</v>
      </c>
      <c r="G25" s="25">
        <v>1</v>
      </c>
      <c r="H25" s="25">
        <v>2</v>
      </c>
      <c r="I25" s="25">
        <v>14</v>
      </c>
      <c r="J25" s="49"/>
      <c r="K25" s="57">
        <v>0.14285714285714285</v>
      </c>
      <c r="L25" s="57">
        <v>0.2857142857142857</v>
      </c>
      <c r="M25" s="57">
        <v>2</v>
      </c>
      <c r="N25" s="30">
        <v>0.29799999999999999</v>
      </c>
      <c r="P25" s="183" t="s">
        <v>123</v>
      </c>
      <c r="Q25" s="184"/>
      <c r="R25" s="178" t="s">
        <v>49</v>
      </c>
      <c r="S25" s="178"/>
      <c r="T25" s="178"/>
      <c r="U25" s="178"/>
      <c r="V25" s="178"/>
      <c r="W25" s="178"/>
      <c r="X25" s="185" t="s">
        <v>48</v>
      </c>
      <c r="Y25" s="186"/>
      <c r="Z25" s="178"/>
      <c r="AA25" s="178"/>
      <c r="AB25" s="186" t="s">
        <v>50</v>
      </c>
      <c r="AC25" s="187"/>
      <c r="AD25" s="187"/>
      <c r="AE25" s="182"/>
      <c r="AF25" s="24"/>
      <c r="AG25" s="199"/>
      <c r="AH25" s="187"/>
      <c r="AI25" s="178"/>
      <c r="AJ25" s="186"/>
      <c r="AK25" s="178"/>
      <c r="AL25" s="178"/>
      <c r="AM25" s="178"/>
      <c r="AN25" s="178"/>
      <c r="AO25" s="178"/>
      <c r="AP25" s="178"/>
      <c r="AQ25" s="182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145"/>
      <c r="B26" s="61" t="s">
        <v>16</v>
      </c>
      <c r="C26" s="62"/>
      <c r="D26" s="63"/>
      <c r="E26" s="29">
        <v>15</v>
      </c>
      <c r="F26" s="29">
        <v>1</v>
      </c>
      <c r="G26" s="29">
        <v>5</v>
      </c>
      <c r="H26" s="29">
        <v>9</v>
      </c>
      <c r="I26" s="29">
        <v>45</v>
      </c>
      <c r="J26" s="49"/>
      <c r="K26" s="64">
        <v>0.4</v>
      </c>
      <c r="L26" s="64">
        <v>0.6</v>
      </c>
      <c r="M26" s="64">
        <v>3</v>
      </c>
      <c r="N26" s="65">
        <v>0.44117647058823528</v>
      </c>
      <c r="O26" s="24"/>
      <c r="P26" s="183" t="s">
        <v>124</v>
      </c>
      <c r="Q26" s="184"/>
      <c r="R26" s="178" t="s">
        <v>49</v>
      </c>
      <c r="S26" s="178"/>
      <c r="T26" s="178"/>
      <c r="U26" s="178"/>
      <c r="V26" s="178"/>
      <c r="W26" s="178"/>
      <c r="X26" s="185" t="s">
        <v>48</v>
      </c>
      <c r="Y26" s="186"/>
      <c r="Z26" s="178"/>
      <c r="AA26" s="178"/>
      <c r="AB26" s="186" t="s">
        <v>50</v>
      </c>
      <c r="AC26" s="187"/>
      <c r="AD26" s="187"/>
      <c r="AE26" s="182"/>
      <c r="AF26" s="24"/>
      <c r="AG26" s="199"/>
      <c r="AH26" s="187"/>
      <c r="AI26" s="178"/>
      <c r="AJ26" s="186"/>
      <c r="AK26" s="178"/>
      <c r="AL26" s="178"/>
      <c r="AM26" s="178"/>
      <c r="AN26" s="178"/>
      <c r="AO26" s="178"/>
      <c r="AP26" s="178"/>
      <c r="AQ26" s="182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145"/>
      <c r="B27" s="66" t="s">
        <v>26</v>
      </c>
      <c r="C27" s="67"/>
      <c r="D27" s="68"/>
      <c r="E27" s="18">
        <v>222</v>
      </c>
      <c r="F27" s="18">
        <v>17</v>
      </c>
      <c r="G27" s="18">
        <v>132</v>
      </c>
      <c r="H27" s="18">
        <v>103</v>
      </c>
      <c r="I27" s="18">
        <v>907</v>
      </c>
      <c r="J27" s="49"/>
      <c r="K27" s="69">
        <v>0.6711711711711712</v>
      </c>
      <c r="L27" s="69">
        <v>0.46396396396396394</v>
      </c>
      <c r="M27" s="69">
        <v>4.0855855855855854</v>
      </c>
      <c r="N27" s="47">
        <v>0.51858204688393372</v>
      </c>
      <c r="O27" s="24"/>
      <c r="P27" s="188" t="s">
        <v>10</v>
      </c>
      <c r="Q27" s="189"/>
      <c r="R27" s="190" t="s">
        <v>51</v>
      </c>
      <c r="S27" s="190"/>
      <c r="T27" s="190"/>
      <c r="U27" s="190"/>
      <c r="V27" s="190"/>
      <c r="W27" s="190"/>
      <c r="X27" s="191" t="s">
        <v>133</v>
      </c>
      <c r="Y27" s="192"/>
      <c r="Z27" s="190"/>
      <c r="AA27" s="190"/>
      <c r="AB27" s="192" t="s">
        <v>52</v>
      </c>
      <c r="AC27" s="193"/>
      <c r="AD27" s="193"/>
      <c r="AE27" s="194"/>
      <c r="AF27" s="24"/>
      <c r="AG27" s="84"/>
      <c r="AH27" s="193"/>
      <c r="AI27" s="224"/>
      <c r="AJ27" s="192"/>
      <c r="AK27" s="190"/>
      <c r="AL27" s="190"/>
      <c r="AM27" s="190"/>
      <c r="AN27" s="190"/>
      <c r="AO27" s="190"/>
      <c r="AP27" s="190"/>
      <c r="AQ27" s="194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145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4"/>
      <c r="P28" s="49"/>
      <c r="Q28" s="52"/>
      <c r="R28" s="49"/>
      <c r="S28" s="49"/>
      <c r="T28" s="24"/>
      <c r="U28" s="24"/>
      <c r="V28" s="70"/>
      <c r="W28" s="49"/>
      <c r="X28" s="49"/>
      <c r="Y28" s="49"/>
      <c r="Z28" s="49"/>
      <c r="AA28" s="49"/>
      <c r="AB28" s="49"/>
      <c r="AC28" s="49"/>
      <c r="AD28" s="49"/>
      <c r="AE28" s="49"/>
      <c r="AF28" s="24"/>
      <c r="AG28" s="24"/>
      <c r="AH28" s="70"/>
      <c r="AI28" s="49"/>
      <c r="AJ28" s="49"/>
      <c r="AK28" s="24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145"/>
      <c r="B29" s="49" t="s">
        <v>54</v>
      </c>
      <c r="C29" s="49"/>
      <c r="D29" s="49" t="s">
        <v>55</v>
      </c>
      <c r="E29" s="49"/>
      <c r="F29" s="49"/>
      <c r="G29" s="49"/>
      <c r="H29" s="49"/>
      <c r="I29" s="49"/>
      <c r="J29" s="49"/>
      <c r="K29" s="49" t="s">
        <v>56</v>
      </c>
      <c r="L29" s="49"/>
      <c r="M29" s="49"/>
      <c r="N29" s="50"/>
      <c r="O29" s="24"/>
      <c r="P29" s="24"/>
      <c r="Q29" s="24"/>
      <c r="R29" s="24"/>
      <c r="S29" s="49" t="s">
        <v>57</v>
      </c>
      <c r="T29" s="24"/>
      <c r="U29" s="49"/>
      <c r="V29" s="52"/>
      <c r="W29" s="49"/>
      <c r="X29" s="49"/>
      <c r="Y29" s="24"/>
      <c r="Z29" s="24"/>
      <c r="AA29" s="24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145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24"/>
      <c r="P30" s="24"/>
      <c r="Q30" s="24"/>
      <c r="R30" s="24"/>
      <c r="S30" s="24"/>
      <c r="T30" s="24"/>
      <c r="U30" s="49"/>
      <c r="V30" s="52"/>
      <c r="W30" s="49"/>
      <c r="X30" s="49"/>
      <c r="Y30" s="24"/>
      <c r="Z30" s="24"/>
      <c r="AA30" s="24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145"/>
      <c r="B31" s="195" t="s">
        <v>149</v>
      </c>
      <c r="C31" s="73"/>
      <c r="D31" s="73"/>
      <c r="E31" s="73"/>
      <c r="F31" s="73" t="s">
        <v>150</v>
      </c>
      <c r="G31" s="73" t="s">
        <v>3</v>
      </c>
      <c r="H31" s="73" t="s">
        <v>5</v>
      </c>
      <c r="I31" s="73" t="s">
        <v>6</v>
      </c>
      <c r="J31" s="73" t="s">
        <v>151</v>
      </c>
      <c r="K31" s="196" t="s">
        <v>17</v>
      </c>
      <c r="L31" s="49"/>
      <c r="M31" s="197" t="s">
        <v>152</v>
      </c>
      <c r="N31" s="74"/>
      <c r="O31" s="74"/>
      <c r="P31" s="73" t="s">
        <v>3</v>
      </c>
      <c r="Q31" s="73" t="s">
        <v>5</v>
      </c>
      <c r="R31" s="73" t="s">
        <v>6</v>
      </c>
      <c r="S31" s="73" t="s">
        <v>151</v>
      </c>
      <c r="T31" s="74"/>
      <c r="U31" s="196" t="s">
        <v>17</v>
      </c>
      <c r="V31" s="49"/>
      <c r="W31" s="197" t="s">
        <v>153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198"/>
      <c r="AI31" s="197"/>
      <c r="AJ31" s="75"/>
      <c r="AK31" s="75"/>
      <c r="AL31" s="75"/>
      <c r="AM31" s="74"/>
      <c r="AN31" s="74"/>
      <c r="AO31" s="74"/>
      <c r="AP31" s="74"/>
      <c r="AQ31" s="103"/>
      <c r="AR31" s="24"/>
      <c r="AS31" s="24"/>
    </row>
    <row r="32" spans="1:55" ht="15" customHeight="1" x14ac:dyDescent="0.2">
      <c r="A32" s="145"/>
      <c r="B32" s="199">
        <v>1982</v>
      </c>
      <c r="C32" s="185" t="s">
        <v>36</v>
      </c>
      <c r="D32" s="178" t="s">
        <v>37</v>
      </c>
      <c r="E32" s="185"/>
      <c r="F32" s="185">
        <v>23</v>
      </c>
      <c r="G32" s="185">
        <v>21</v>
      </c>
      <c r="H32" s="200">
        <f>PRODUCT((F5+G5)/E5)</f>
        <v>0.47619047619047616</v>
      </c>
      <c r="I32" s="200">
        <f>PRODUCT(H5/E5)</f>
        <v>0.14285714285714285</v>
      </c>
      <c r="J32" s="200">
        <f>PRODUCT(F5+G5+H5)/E5</f>
        <v>0.61904761904761907</v>
      </c>
      <c r="K32" s="201">
        <f>PRODUCT(I5/E5)</f>
        <v>2.2380952380952381</v>
      </c>
      <c r="L32" s="52"/>
      <c r="M32" s="202" t="s">
        <v>164</v>
      </c>
      <c r="N32" s="185"/>
      <c r="O32" s="185">
        <v>20</v>
      </c>
      <c r="P32" s="222" t="s">
        <v>226</v>
      </c>
      <c r="Q32" s="222" t="s">
        <v>190</v>
      </c>
      <c r="R32" s="222" t="s">
        <v>204</v>
      </c>
      <c r="S32" s="222" t="s">
        <v>214</v>
      </c>
      <c r="T32" s="200"/>
      <c r="U32" s="201" t="s">
        <v>177</v>
      </c>
      <c r="V32" s="52"/>
      <c r="W32" s="202" t="s">
        <v>155</v>
      </c>
      <c r="X32" s="187"/>
      <c r="Y32" s="178"/>
      <c r="Z32" s="178"/>
      <c r="AA32" s="178"/>
      <c r="AB32" s="178"/>
      <c r="AC32" s="178"/>
      <c r="AD32" s="178"/>
      <c r="AE32" s="178"/>
      <c r="AF32" s="178"/>
      <c r="AG32" s="186"/>
      <c r="AH32" s="203"/>
      <c r="AI32" s="202"/>
      <c r="AJ32" s="204"/>
      <c r="AK32" s="178"/>
      <c r="AL32" s="178"/>
      <c r="AM32" s="178"/>
      <c r="AN32" s="178"/>
      <c r="AO32" s="178"/>
      <c r="AP32" s="178"/>
      <c r="AQ32" s="182"/>
      <c r="AR32" s="24"/>
      <c r="AS32" s="24"/>
    </row>
    <row r="33" spans="1:45" ht="15" customHeight="1" x14ac:dyDescent="0.2">
      <c r="A33" s="145"/>
      <c r="B33" s="199">
        <v>1983</v>
      </c>
      <c r="C33" s="185" t="s">
        <v>38</v>
      </c>
      <c r="D33" s="178" t="s">
        <v>37</v>
      </c>
      <c r="E33" s="185"/>
      <c r="F33" s="185">
        <v>24</v>
      </c>
      <c r="G33" s="185">
        <v>22</v>
      </c>
      <c r="H33" s="200">
        <f t="shared" ref="H33:H45" si="0">PRODUCT((F6+G6)/E6)</f>
        <v>0.86363636363636365</v>
      </c>
      <c r="I33" s="200">
        <f t="shared" ref="I33:I45" si="1">PRODUCT(H6/E6)</f>
        <v>0.5</v>
      </c>
      <c r="J33" s="200">
        <f t="shared" ref="J33:J45" si="2">PRODUCT(F6+G6+H6)/E6</f>
        <v>1.3636363636363635</v>
      </c>
      <c r="K33" s="201">
        <f t="shared" ref="K33:K45" si="3">PRODUCT(I6/E6)</f>
        <v>4.0909090909090908</v>
      </c>
      <c r="L33" s="52"/>
      <c r="M33" s="202" t="s">
        <v>165</v>
      </c>
      <c r="N33" s="185"/>
      <c r="O33" s="185">
        <v>20</v>
      </c>
      <c r="P33" s="222" t="s">
        <v>227</v>
      </c>
      <c r="Q33" s="222" t="s">
        <v>191</v>
      </c>
      <c r="R33" s="222" t="s">
        <v>205</v>
      </c>
      <c r="S33" s="222" t="s">
        <v>215</v>
      </c>
      <c r="T33" s="200"/>
      <c r="U33" s="201" t="s">
        <v>178</v>
      </c>
      <c r="V33" s="52"/>
      <c r="W33" s="205" t="s">
        <v>157</v>
      </c>
      <c r="X33" s="187"/>
      <c r="Y33" s="187" t="s">
        <v>175</v>
      </c>
      <c r="Z33" s="218"/>
      <c r="AA33" s="218"/>
      <c r="AB33" s="218"/>
      <c r="AC33" s="218"/>
      <c r="AD33" s="218"/>
      <c r="AE33" s="218"/>
      <c r="AF33" s="218"/>
      <c r="AG33" s="219" t="s">
        <v>176</v>
      </c>
      <c r="AH33" s="203"/>
      <c r="AI33" s="206"/>
      <c r="AJ33" s="187"/>
      <c r="AK33" s="178"/>
      <c r="AL33" s="178"/>
      <c r="AM33" s="178"/>
      <c r="AN33" s="178"/>
      <c r="AO33" s="178"/>
      <c r="AP33" s="185"/>
      <c r="AQ33" s="182"/>
      <c r="AR33" s="24"/>
      <c r="AS33" s="24"/>
    </row>
    <row r="34" spans="1:45" ht="15" customHeight="1" x14ac:dyDescent="0.2">
      <c r="A34" s="145"/>
      <c r="B34" s="199">
        <v>1984</v>
      </c>
      <c r="C34" s="185"/>
      <c r="D34" s="178"/>
      <c r="E34" s="185"/>
      <c r="F34" s="185">
        <v>25</v>
      </c>
      <c r="G34" s="185"/>
      <c r="H34" s="200"/>
      <c r="I34" s="200"/>
      <c r="J34" s="200"/>
      <c r="K34" s="201"/>
      <c r="L34" s="52"/>
      <c r="M34" s="202" t="s">
        <v>166</v>
      </c>
      <c r="N34" s="185"/>
      <c r="O34" s="185">
        <v>21</v>
      </c>
      <c r="P34" s="222" t="s">
        <v>228</v>
      </c>
      <c r="Q34" s="222" t="s">
        <v>192</v>
      </c>
      <c r="R34" s="222" t="s">
        <v>190</v>
      </c>
      <c r="S34" s="222" t="s">
        <v>216</v>
      </c>
      <c r="T34" s="200"/>
      <c r="U34" s="201" t="s">
        <v>179</v>
      </c>
      <c r="V34" s="52"/>
      <c r="W34" s="205"/>
      <c r="X34" s="187"/>
      <c r="Y34" s="187"/>
      <c r="Z34" s="178"/>
      <c r="AA34" s="178"/>
      <c r="AB34" s="178"/>
      <c r="AC34" s="187"/>
      <c r="AD34" s="178"/>
      <c r="AE34" s="178"/>
      <c r="AF34" s="178"/>
      <c r="AG34" s="178"/>
      <c r="AH34" s="182"/>
      <c r="AI34" s="187"/>
      <c r="AJ34" s="187"/>
      <c r="AK34" s="178"/>
      <c r="AL34" s="178"/>
      <c r="AM34" s="187"/>
      <c r="AN34" s="178"/>
      <c r="AO34" s="178"/>
      <c r="AP34" s="185"/>
      <c r="AQ34" s="182"/>
      <c r="AR34" s="24"/>
      <c r="AS34" s="24"/>
    </row>
    <row r="35" spans="1:45" ht="15" customHeight="1" x14ac:dyDescent="0.2">
      <c r="A35" s="145"/>
      <c r="B35" s="199">
        <v>1985</v>
      </c>
      <c r="C35" s="185" t="s">
        <v>40</v>
      </c>
      <c r="D35" s="178" t="s">
        <v>37</v>
      </c>
      <c r="E35" s="185"/>
      <c r="F35" s="185">
        <v>26</v>
      </c>
      <c r="G35" s="185">
        <v>22</v>
      </c>
      <c r="H35" s="200">
        <f t="shared" si="0"/>
        <v>0.86363636363636365</v>
      </c>
      <c r="I35" s="200">
        <f t="shared" si="1"/>
        <v>0.81818181818181823</v>
      </c>
      <c r="J35" s="200">
        <f t="shared" si="2"/>
        <v>1.6818181818181819</v>
      </c>
      <c r="K35" s="201">
        <f t="shared" si="3"/>
        <v>4.8636363636363633</v>
      </c>
      <c r="L35" s="52"/>
      <c r="M35" s="202" t="s">
        <v>167</v>
      </c>
      <c r="N35" s="185"/>
      <c r="O35" s="185"/>
      <c r="P35" s="222" t="s">
        <v>191</v>
      </c>
      <c r="Q35" s="222" t="s">
        <v>193</v>
      </c>
      <c r="R35" s="222" t="s">
        <v>206</v>
      </c>
      <c r="S35" s="222" t="s">
        <v>211</v>
      </c>
      <c r="T35" s="200"/>
      <c r="U35" s="201" t="s">
        <v>180</v>
      </c>
      <c r="V35" s="52"/>
      <c r="W35" s="205"/>
      <c r="X35" s="187"/>
      <c r="Y35" s="187"/>
      <c r="Z35" s="178"/>
      <c r="AA35" s="178"/>
      <c r="AB35" s="178"/>
      <c r="AC35" s="187"/>
      <c r="AD35" s="178"/>
      <c r="AE35" s="178"/>
      <c r="AF35" s="178"/>
      <c r="AG35" s="178"/>
      <c r="AH35" s="182"/>
      <c r="AI35" s="206"/>
      <c r="AJ35" s="187"/>
      <c r="AK35" s="178"/>
      <c r="AL35" s="178"/>
      <c r="AM35" s="187"/>
      <c r="AN35" s="178"/>
      <c r="AO35" s="178"/>
      <c r="AP35" s="185"/>
      <c r="AQ35" s="182"/>
      <c r="AR35" s="24"/>
      <c r="AS35" s="24"/>
    </row>
    <row r="36" spans="1:45" ht="15" customHeight="1" x14ac:dyDescent="0.2">
      <c r="A36" s="145"/>
      <c r="B36" s="199">
        <v>1986</v>
      </c>
      <c r="C36" s="185"/>
      <c r="D36" s="178"/>
      <c r="E36" s="185"/>
      <c r="F36" s="185">
        <v>27</v>
      </c>
      <c r="G36" s="185"/>
      <c r="H36" s="200"/>
      <c r="I36" s="200"/>
      <c r="J36" s="200"/>
      <c r="K36" s="201"/>
      <c r="L36" s="52"/>
      <c r="M36" s="202" t="s">
        <v>168</v>
      </c>
      <c r="N36" s="185"/>
      <c r="O36" s="185"/>
      <c r="P36" s="222" t="s">
        <v>229</v>
      </c>
      <c r="Q36" s="222" t="s">
        <v>194</v>
      </c>
      <c r="R36" s="222" t="s">
        <v>207</v>
      </c>
      <c r="S36" s="222" t="s">
        <v>217</v>
      </c>
      <c r="T36" s="200"/>
      <c r="U36" s="201" t="s">
        <v>181</v>
      </c>
      <c r="V36" s="52"/>
      <c r="W36" s="205"/>
      <c r="X36" s="187"/>
      <c r="Y36" s="187"/>
      <c r="Z36" s="178"/>
      <c r="AA36" s="178"/>
      <c r="AB36" s="178"/>
      <c r="AC36" s="187"/>
      <c r="AD36" s="178"/>
      <c r="AE36" s="178"/>
      <c r="AF36" s="178"/>
      <c r="AG36" s="178"/>
      <c r="AH36" s="182"/>
      <c r="AI36" s="206"/>
      <c r="AJ36" s="187"/>
      <c r="AK36" s="178"/>
      <c r="AL36" s="178"/>
      <c r="AM36" s="187"/>
      <c r="AN36" s="178"/>
      <c r="AO36" s="178"/>
      <c r="AP36" s="178"/>
      <c r="AQ36" s="182"/>
      <c r="AR36" s="24"/>
      <c r="AS36" s="24"/>
    </row>
    <row r="37" spans="1:45" ht="15" customHeight="1" x14ac:dyDescent="0.2">
      <c r="A37" s="145"/>
      <c r="B37" s="199">
        <v>1987</v>
      </c>
      <c r="C37" s="185"/>
      <c r="D37" s="178"/>
      <c r="E37" s="185"/>
      <c r="F37" s="185">
        <v>28</v>
      </c>
      <c r="G37" s="185"/>
      <c r="H37" s="200"/>
      <c r="I37" s="200"/>
      <c r="J37" s="200"/>
      <c r="K37" s="201"/>
      <c r="L37" s="52"/>
      <c r="M37" s="202" t="s">
        <v>169</v>
      </c>
      <c r="N37" s="185"/>
      <c r="O37" s="185"/>
      <c r="P37" s="222" t="s">
        <v>230</v>
      </c>
      <c r="Q37" s="222" t="s">
        <v>195</v>
      </c>
      <c r="R37" s="222" t="s">
        <v>208</v>
      </c>
      <c r="S37" s="222" t="s">
        <v>218</v>
      </c>
      <c r="T37" s="200"/>
      <c r="U37" s="201" t="s">
        <v>178</v>
      </c>
      <c r="V37" s="52"/>
      <c r="W37" s="205"/>
      <c r="X37" s="187"/>
      <c r="Y37" s="187"/>
      <c r="Z37" s="178"/>
      <c r="AA37" s="178"/>
      <c r="AB37" s="178"/>
      <c r="AC37" s="187"/>
      <c r="AD37" s="178"/>
      <c r="AE37" s="178"/>
      <c r="AF37" s="178"/>
      <c r="AG37" s="178"/>
      <c r="AH37" s="182"/>
      <c r="AI37" s="206"/>
      <c r="AJ37" s="187"/>
      <c r="AK37" s="178"/>
      <c r="AL37" s="178"/>
      <c r="AM37" s="187"/>
      <c r="AN37" s="178"/>
      <c r="AO37" s="178"/>
      <c r="AP37" s="178"/>
      <c r="AQ37" s="182"/>
      <c r="AR37" s="24"/>
      <c r="AS37" s="24"/>
    </row>
    <row r="38" spans="1:45" ht="15" customHeight="1" x14ac:dyDescent="0.2">
      <c r="A38" s="145"/>
      <c r="B38" s="199">
        <v>1988</v>
      </c>
      <c r="C38" s="185"/>
      <c r="D38" s="178"/>
      <c r="E38" s="185"/>
      <c r="F38" s="185">
        <v>29</v>
      </c>
      <c r="G38" s="185"/>
      <c r="H38" s="200"/>
      <c r="I38" s="200"/>
      <c r="J38" s="200"/>
      <c r="K38" s="201"/>
      <c r="L38" s="52"/>
      <c r="M38" s="202" t="s">
        <v>170</v>
      </c>
      <c r="N38" s="185"/>
      <c r="O38" s="185"/>
      <c r="P38" s="222" t="s">
        <v>231</v>
      </c>
      <c r="Q38" s="222" t="s">
        <v>196</v>
      </c>
      <c r="R38" s="222" t="s">
        <v>209</v>
      </c>
      <c r="S38" s="222" t="s">
        <v>219</v>
      </c>
      <c r="T38" s="200"/>
      <c r="U38" s="201" t="s">
        <v>182</v>
      </c>
      <c r="V38" s="52"/>
      <c r="W38" s="205"/>
      <c r="X38" s="187"/>
      <c r="Y38" s="187"/>
      <c r="Z38" s="178"/>
      <c r="AA38" s="178"/>
      <c r="AB38" s="178"/>
      <c r="AC38" s="187"/>
      <c r="AD38" s="178"/>
      <c r="AE38" s="178"/>
      <c r="AF38" s="178"/>
      <c r="AG38" s="178"/>
      <c r="AH38" s="182"/>
      <c r="AI38" s="207"/>
      <c r="AJ38" s="178"/>
      <c r="AK38" s="178"/>
      <c r="AL38" s="178"/>
      <c r="AM38" s="187"/>
      <c r="AN38" s="178"/>
      <c r="AO38" s="178"/>
      <c r="AP38" s="178"/>
      <c r="AQ38" s="182"/>
      <c r="AR38" s="24"/>
      <c r="AS38" s="24"/>
    </row>
    <row r="39" spans="1:45" ht="15" customHeight="1" x14ac:dyDescent="0.2">
      <c r="A39" s="145"/>
      <c r="B39" s="199">
        <v>1989</v>
      </c>
      <c r="C39" s="185" t="s">
        <v>38</v>
      </c>
      <c r="D39" s="178" t="s">
        <v>42</v>
      </c>
      <c r="E39" s="185"/>
      <c r="F39" s="185">
        <v>30</v>
      </c>
      <c r="G39" s="185">
        <v>22</v>
      </c>
      <c r="H39" s="200">
        <f t="shared" si="0"/>
        <v>0.40909090909090912</v>
      </c>
      <c r="I39" s="200">
        <f t="shared" si="1"/>
        <v>0.27272727272727271</v>
      </c>
      <c r="J39" s="200">
        <f t="shared" si="2"/>
        <v>0.68181818181818177</v>
      </c>
      <c r="K39" s="201">
        <f t="shared" si="3"/>
        <v>3.5</v>
      </c>
      <c r="L39" s="52"/>
      <c r="M39" s="202" t="s">
        <v>171</v>
      </c>
      <c r="N39" s="185"/>
      <c r="O39" s="185"/>
      <c r="P39" s="222" t="s">
        <v>232</v>
      </c>
      <c r="Q39" s="222" t="s">
        <v>197</v>
      </c>
      <c r="R39" s="222" t="s">
        <v>210</v>
      </c>
      <c r="S39" s="222" t="s">
        <v>220</v>
      </c>
      <c r="T39" s="200"/>
      <c r="U39" s="201" t="s">
        <v>183</v>
      </c>
      <c r="V39" s="52"/>
      <c r="W39" s="205"/>
      <c r="X39" s="187"/>
      <c r="Y39" s="187"/>
      <c r="Z39" s="178"/>
      <c r="AA39" s="178"/>
      <c r="AB39" s="178"/>
      <c r="AC39" s="187"/>
      <c r="AD39" s="178"/>
      <c r="AE39" s="178"/>
      <c r="AF39" s="178"/>
      <c r="AG39" s="178"/>
      <c r="AH39" s="182"/>
      <c r="AI39" s="207"/>
      <c r="AJ39" s="178"/>
      <c r="AK39" s="178"/>
      <c r="AL39" s="178"/>
      <c r="AM39" s="187"/>
      <c r="AN39" s="178"/>
      <c r="AO39" s="178"/>
      <c r="AP39" s="178"/>
      <c r="AQ39" s="182"/>
      <c r="AR39" s="24"/>
      <c r="AS39" s="24"/>
    </row>
    <row r="40" spans="1:45" ht="15" customHeight="1" x14ac:dyDescent="0.2">
      <c r="A40" s="145"/>
      <c r="B40" s="199">
        <v>1990</v>
      </c>
      <c r="C40" s="185"/>
      <c r="D40" s="178"/>
      <c r="E40" s="185"/>
      <c r="F40" s="185">
        <v>31</v>
      </c>
      <c r="G40" s="185"/>
      <c r="H40" s="200"/>
      <c r="I40" s="200"/>
      <c r="J40" s="200"/>
      <c r="K40" s="201"/>
      <c r="L40" s="52"/>
      <c r="M40" s="202" t="s">
        <v>172</v>
      </c>
      <c r="N40" s="185"/>
      <c r="O40" s="185"/>
      <c r="P40" s="222" t="s">
        <v>233</v>
      </c>
      <c r="Q40" s="222" t="s">
        <v>198</v>
      </c>
      <c r="R40" s="222" t="s">
        <v>208</v>
      </c>
      <c r="S40" s="222" t="s">
        <v>221</v>
      </c>
      <c r="T40" s="200"/>
      <c r="U40" s="201" t="s">
        <v>184</v>
      </c>
      <c r="V40" s="52"/>
      <c r="W40" s="205"/>
      <c r="X40" s="187"/>
      <c r="Y40" s="187"/>
      <c r="Z40" s="178"/>
      <c r="AA40" s="178"/>
      <c r="AB40" s="178"/>
      <c r="AC40" s="187"/>
      <c r="AD40" s="178"/>
      <c r="AE40" s="178"/>
      <c r="AF40" s="178"/>
      <c r="AG40" s="178"/>
      <c r="AH40" s="182"/>
      <c r="AI40" s="207"/>
      <c r="AJ40" s="178"/>
      <c r="AK40" s="178"/>
      <c r="AL40" s="178"/>
      <c r="AM40" s="187"/>
      <c r="AN40" s="178"/>
      <c r="AO40" s="178"/>
      <c r="AP40" s="178"/>
      <c r="AQ40" s="182"/>
      <c r="AR40" s="24"/>
      <c r="AS40" s="24"/>
    </row>
    <row r="41" spans="1:45" ht="15" customHeight="1" x14ac:dyDescent="0.2">
      <c r="A41" s="145"/>
      <c r="B41" s="199">
        <v>1991</v>
      </c>
      <c r="C41" s="185"/>
      <c r="D41" s="178"/>
      <c r="E41" s="185"/>
      <c r="F41" s="185">
        <v>32</v>
      </c>
      <c r="G41" s="185"/>
      <c r="H41" s="200"/>
      <c r="I41" s="200"/>
      <c r="J41" s="200"/>
      <c r="K41" s="201"/>
      <c r="L41" s="52"/>
      <c r="M41" s="202" t="s">
        <v>173</v>
      </c>
      <c r="N41" s="185"/>
      <c r="O41" s="185"/>
      <c r="P41" s="222" t="s">
        <v>234</v>
      </c>
      <c r="Q41" s="222" t="s">
        <v>199</v>
      </c>
      <c r="R41" s="222" t="s">
        <v>209</v>
      </c>
      <c r="S41" s="222" t="s">
        <v>217</v>
      </c>
      <c r="T41" s="200"/>
      <c r="U41" s="201" t="s">
        <v>185</v>
      </c>
      <c r="V41" s="52"/>
      <c r="W41" s="205"/>
      <c r="X41" s="187"/>
      <c r="Y41" s="187"/>
      <c r="Z41" s="178"/>
      <c r="AA41" s="178"/>
      <c r="AB41" s="178"/>
      <c r="AC41" s="187"/>
      <c r="AD41" s="178"/>
      <c r="AE41" s="178"/>
      <c r="AF41" s="178"/>
      <c r="AG41" s="178"/>
      <c r="AH41" s="182"/>
      <c r="AI41" s="207"/>
      <c r="AJ41" s="178"/>
      <c r="AK41" s="178"/>
      <c r="AL41" s="178"/>
      <c r="AM41" s="187"/>
      <c r="AN41" s="178"/>
      <c r="AO41" s="178"/>
      <c r="AP41" s="178"/>
      <c r="AQ41" s="182"/>
      <c r="AR41" s="24"/>
      <c r="AS41" s="24"/>
    </row>
    <row r="42" spans="1:45" ht="15" customHeight="1" x14ac:dyDescent="0.2">
      <c r="A42" s="145"/>
      <c r="B42" s="199">
        <v>1992</v>
      </c>
      <c r="C42" s="185" t="s">
        <v>44</v>
      </c>
      <c r="D42" s="178" t="s">
        <v>42</v>
      </c>
      <c r="E42" s="185"/>
      <c r="F42" s="185">
        <v>33</v>
      </c>
      <c r="G42" s="185">
        <v>25</v>
      </c>
      <c r="H42" s="200">
        <f t="shared" si="0"/>
        <v>0.96</v>
      </c>
      <c r="I42" s="220">
        <f t="shared" si="1"/>
        <v>0.68</v>
      </c>
      <c r="J42" s="200">
        <f t="shared" si="2"/>
        <v>1.64</v>
      </c>
      <c r="K42" s="201">
        <f t="shared" si="3"/>
        <v>4.8</v>
      </c>
      <c r="L42" s="52"/>
      <c r="M42" s="202" t="s">
        <v>174</v>
      </c>
      <c r="N42" s="185"/>
      <c r="O42" s="185"/>
      <c r="P42" s="222" t="s">
        <v>222</v>
      </c>
      <c r="Q42" s="222" t="s">
        <v>200</v>
      </c>
      <c r="R42" s="222" t="s">
        <v>211</v>
      </c>
      <c r="S42" s="222" t="s">
        <v>222</v>
      </c>
      <c r="T42" s="200"/>
      <c r="U42" s="201" t="s">
        <v>186</v>
      </c>
      <c r="V42" s="52"/>
      <c r="W42" s="205"/>
      <c r="X42" s="187"/>
      <c r="Y42" s="187"/>
      <c r="Z42" s="178"/>
      <c r="AA42" s="178"/>
      <c r="AB42" s="178"/>
      <c r="AC42" s="187"/>
      <c r="AD42" s="178"/>
      <c r="AE42" s="178"/>
      <c r="AF42" s="178"/>
      <c r="AG42" s="178"/>
      <c r="AH42" s="182"/>
      <c r="AI42" s="207"/>
      <c r="AJ42" s="178"/>
      <c r="AK42" s="178"/>
      <c r="AL42" s="178"/>
      <c r="AM42" s="187"/>
      <c r="AN42" s="178"/>
      <c r="AO42" s="178"/>
      <c r="AP42" s="178"/>
      <c r="AQ42" s="182"/>
      <c r="AR42" s="24"/>
      <c r="AS42" s="24"/>
    </row>
    <row r="43" spans="1:45" ht="15" customHeight="1" x14ac:dyDescent="0.2">
      <c r="A43" s="145"/>
      <c r="B43" s="199">
        <v>1993</v>
      </c>
      <c r="C43" s="185" t="s">
        <v>45</v>
      </c>
      <c r="D43" s="178" t="s">
        <v>42</v>
      </c>
      <c r="E43" s="185"/>
      <c r="F43" s="185">
        <v>34</v>
      </c>
      <c r="G43" s="185">
        <v>28</v>
      </c>
      <c r="H43" s="220">
        <f t="shared" si="0"/>
        <v>1.1785714285714286</v>
      </c>
      <c r="I43" s="200">
        <f t="shared" si="1"/>
        <v>0.6428571428571429</v>
      </c>
      <c r="J43" s="220">
        <f t="shared" si="2"/>
        <v>1.8214285714285714</v>
      </c>
      <c r="K43" s="221">
        <f t="shared" si="3"/>
        <v>5.3571428571428568</v>
      </c>
      <c r="L43" s="52"/>
      <c r="M43" s="202" t="s">
        <v>154</v>
      </c>
      <c r="N43" s="185"/>
      <c r="O43" s="185"/>
      <c r="P43" s="222" t="s">
        <v>235</v>
      </c>
      <c r="Q43" s="222" t="s">
        <v>201</v>
      </c>
      <c r="R43" s="222" t="s">
        <v>193</v>
      </c>
      <c r="S43" s="222" t="s">
        <v>223</v>
      </c>
      <c r="T43" s="200"/>
      <c r="U43" s="201" t="s">
        <v>187</v>
      </c>
      <c r="V43" s="52"/>
      <c r="W43" s="205"/>
      <c r="X43" s="187"/>
      <c r="Y43" s="187"/>
      <c r="Z43" s="178"/>
      <c r="AA43" s="178"/>
      <c r="AB43" s="178"/>
      <c r="AC43" s="187"/>
      <c r="AD43" s="178"/>
      <c r="AE43" s="178"/>
      <c r="AF43" s="178"/>
      <c r="AG43" s="178"/>
      <c r="AH43" s="182"/>
      <c r="AI43" s="207"/>
      <c r="AJ43" s="178"/>
      <c r="AK43" s="178"/>
      <c r="AL43" s="178"/>
      <c r="AM43" s="187"/>
      <c r="AN43" s="178"/>
      <c r="AO43" s="178"/>
      <c r="AP43" s="178"/>
      <c r="AQ43" s="182"/>
      <c r="AR43" s="24"/>
      <c r="AS43" s="24"/>
    </row>
    <row r="44" spans="1:45" ht="15" customHeight="1" x14ac:dyDescent="0.2">
      <c r="A44" s="145"/>
      <c r="B44" s="199">
        <v>1994</v>
      </c>
      <c r="C44" s="185" t="s">
        <v>40</v>
      </c>
      <c r="D44" s="178" t="s">
        <v>42</v>
      </c>
      <c r="E44" s="185"/>
      <c r="F44" s="185">
        <v>35</v>
      </c>
      <c r="G44" s="185">
        <v>32</v>
      </c>
      <c r="H44" s="200">
        <f t="shared" si="0"/>
        <v>0.4375</v>
      </c>
      <c r="I44" s="200">
        <f t="shared" si="1"/>
        <v>0.40625</v>
      </c>
      <c r="J44" s="200">
        <f t="shared" si="2"/>
        <v>0.84375</v>
      </c>
      <c r="K44" s="201">
        <f t="shared" si="3"/>
        <v>5.0625</v>
      </c>
      <c r="L44" s="52"/>
      <c r="M44" s="202" t="s">
        <v>156</v>
      </c>
      <c r="N44" s="185"/>
      <c r="O44" s="185"/>
      <c r="P44" s="222" t="s">
        <v>179</v>
      </c>
      <c r="Q44" s="222" t="s">
        <v>202</v>
      </c>
      <c r="R44" s="222" t="s">
        <v>212</v>
      </c>
      <c r="S44" s="222" t="s">
        <v>224</v>
      </c>
      <c r="T44" s="200"/>
      <c r="U44" s="201" t="s">
        <v>188</v>
      </c>
      <c r="V44" s="52"/>
      <c r="W44" s="205"/>
      <c r="X44" s="187"/>
      <c r="Y44" s="187"/>
      <c r="Z44" s="178"/>
      <c r="AA44" s="178"/>
      <c r="AB44" s="178"/>
      <c r="AC44" s="187"/>
      <c r="AD44" s="178"/>
      <c r="AE44" s="178"/>
      <c r="AF44" s="178"/>
      <c r="AG44" s="178"/>
      <c r="AH44" s="182"/>
      <c r="AI44" s="207"/>
      <c r="AJ44" s="178"/>
      <c r="AK44" s="178"/>
      <c r="AL44" s="178"/>
      <c r="AM44" s="187"/>
      <c r="AN44" s="178"/>
      <c r="AO44" s="178"/>
      <c r="AP44" s="178"/>
      <c r="AQ44" s="182"/>
      <c r="AR44" s="24"/>
      <c r="AS44" s="24"/>
    </row>
    <row r="45" spans="1:45" ht="15" customHeight="1" x14ac:dyDescent="0.2">
      <c r="A45" s="145"/>
      <c r="B45" s="199">
        <v>1995</v>
      </c>
      <c r="C45" s="185" t="s">
        <v>36</v>
      </c>
      <c r="D45" s="178" t="s">
        <v>42</v>
      </c>
      <c r="E45" s="185"/>
      <c r="F45" s="185">
        <v>36</v>
      </c>
      <c r="G45" s="185">
        <v>28</v>
      </c>
      <c r="H45" s="200">
        <f t="shared" si="0"/>
        <v>0.5</v>
      </c>
      <c r="I45" s="200">
        <f t="shared" si="1"/>
        <v>0.21428571428571427</v>
      </c>
      <c r="J45" s="200">
        <f t="shared" si="2"/>
        <v>0.7142857142857143</v>
      </c>
      <c r="K45" s="201">
        <f t="shared" si="3"/>
        <v>3.3928571428571428</v>
      </c>
      <c r="L45" s="52"/>
      <c r="M45" s="202" t="s">
        <v>158</v>
      </c>
      <c r="N45" s="185"/>
      <c r="O45" s="185"/>
      <c r="P45" s="3" t="s">
        <v>236</v>
      </c>
      <c r="Q45" s="3" t="s">
        <v>203</v>
      </c>
      <c r="R45" s="3" t="s">
        <v>213</v>
      </c>
      <c r="S45" s="3" t="s">
        <v>225</v>
      </c>
      <c r="T45" s="220"/>
      <c r="U45" s="221" t="s">
        <v>189</v>
      </c>
      <c r="V45" s="52"/>
      <c r="W45" s="205"/>
      <c r="X45" s="187"/>
      <c r="Y45" s="187"/>
      <c r="Z45" s="178"/>
      <c r="AA45" s="178"/>
      <c r="AB45" s="178"/>
      <c r="AC45" s="187"/>
      <c r="AD45" s="178"/>
      <c r="AE45" s="178"/>
      <c r="AF45" s="178"/>
      <c r="AG45" s="178"/>
      <c r="AH45" s="182"/>
      <c r="AI45" s="207"/>
      <c r="AJ45" s="178"/>
      <c r="AK45" s="178"/>
      <c r="AL45" s="178"/>
      <c r="AM45" s="187"/>
      <c r="AN45" s="178"/>
      <c r="AO45" s="178"/>
      <c r="AP45" s="178"/>
      <c r="AQ45" s="182"/>
      <c r="AR45" s="24"/>
      <c r="AS45" s="24"/>
    </row>
    <row r="46" spans="1:45" s="8" customFormat="1" ht="15" customHeight="1" x14ac:dyDescent="0.2">
      <c r="A46" s="9"/>
      <c r="B46" s="199"/>
      <c r="C46" s="185"/>
      <c r="D46" s="178"/>
      <c r="E46" s="185"/>
      <c r="F46" s="185"/>
      <c r="G46" s="185"/>
      <c r="H46" s="200"/>
      <c r="I46" s="200"/>
      <c r="J46" s="200"/>
      <c r="K46" s="201"/>
      <c r="L46" s="52"/>
      <c r="M46" s="202"/>
      <c r="N46" s="185"/>
      <c r="O46" s="185"/>
      <c r="P46" s="185"/>
      <c r="Q46" s="185"/>
      <c r="R46" s="185"/>
      <c r="S46" s="185"/>
      <c r="T46" s="200"/>
      <c r="U46" s="201"/>
      <c r="V46" s="52"/>
      <c r="W46" s="205"/>
      <c r="X46" s="187"/>
      <c r="Y46" s="187"/>
      <c r="Z46" s="178"/>
      <c r="AA46" s="178"/>
      <c r="AB46" s="178"/>
      <c r="AC46" s="187"/>
      <c r="AD46" s="178"/>
      <c r="AE46" s="178"/>
      <c r="AF46" s="178"/>
      <c r="AG46" s="178"/>
      <c r="AH46" s="182"/>
      <c r="AI46" s="207"/>
      <c r="AJ46" s="178"/>
      <c r="AK46" s="178"/>
      <c r="AL46" s="178"/>
      <c r="AM46" s="187"/>
      <c r="AN46" s="178"/>
      <c r="AO46" s="178"/>
      <c r="AP46" s="178"/>
      <c r="AQ46" s="182"/>
      <c r="AR46" s="24"/>
      <c r="AS46" s="24"/>
    </row>
    <row r="47" spans="1:45" ht="15" customHeight="1" x14ac:dyDescent="0.2">
      <c r="A47" s="145"/>
      <c r="B47" s="188"/>
      <c r="C47" s="190"/>
      <c r="D47" s="190"/>
      <c r="E47" s="190"/>
      <c r="F47" s="190"/>
      <c r="G47" s="190"/>
      <c r="H47" s="208"/>
      <c r="I47" s="208"/>
      <c r="J47" s="208"/>
      <c r="K47" s="209"/>
      <c r="L47" s="52"/>
      <c r="M47" s="188"/>
      <c r="N47" s="190"/>
      <c r="O47" s="190"/>
      <c r="P47" s="190"/>
      <c r="Q47" s="190"/>
      <c r="R47" s="190"/>
      <c r="S47" s="190"/>
      <c r="T47" s="190"/>
      <c r="U47" s="209"/>
      <c r="V47" s="52"/>
      <c r="W47" s="188"/>
      <c r="X47" s="190"/>
      <c r="Y47" s="190"/>
      <c r="Z47" s="190"/>
      <c r="AA47" s="190"/>
      <c r="AB47" s="190"/>
      <c r="AC47" s="190"/>
      <c r="AD47" s="190"/>
      <c r="AE47" s="190"/>
      <c r="AF47" s="208"/>
      <c r="AG47" s="208"/>
      <c r="AH47" s="210"/>
      <c r="AI47" s="190"/>
      <c r="AJ47" s="190"/>
      <c r="AK47" s="190"/>
      <c r="AL47" s="190"/>
      <c r="AM47" s="190"/>
      <c r="AN47" s="190"/>
      <c r="AO47" s="190"/>
      <c r="AP47" s="190"/>
      <c r="AQ47" s="194"/>
      <c r="AR47" s="24"/>
      <c r="AS47" s="24"/>
    </row>
    <row r="48" spans="1:45" ht="15" customHeight="1" x14ac:dyDescent="0.2">
      <c r="A48" s="145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211"/>
      <c r="AG48" s="212"/>
      <c r="AH48" s="211"/>
      <c r="AI48" s="49"/>
      <c r="AJ48" s="49"/>
      <c r="AK48" s="49"/>
      <c r="AL48" s="49"/>
      <c r="AM48" s="49"/>
      <c r="AN48" s="49"/>
      <c r="AO48" s="49"/>
      <c r="AP48" s="49"/>
      <c r="AQ48" s="49"/>
      <c r="AR48" s="24"/>
      <c r="AS48" s="24"/>
    </row>
    <row r="49" spans="1:45" ht="15" customHeight="1" x14ac:dyDescent="0.2">
      <c r="A49" s="145"/>
      <c r="B49" s="195" t="s">
        <v>159</v>
      </c>
      <c r="C49" s="73"/>
      <c r="D49" s="73"/>
      <c r="E49" s="73"/>
      <c r="F49" s="73" t="s">
        <v>150</v>
      </c>
      <c r="G49" s="73" t="s">
        <v>3</v>
      </c>
      <c r="H49" s="73" t="s">
        <v>5</v>
      </c>
      <c r="I49" s="73" t="s">
        <v>6</v>
      </c>
      <c r="J49" s="73" t="s">
        <v>151</v>
      </c>
      <c r="K49" s="196" t="s">
        <v>17</v>
      </c>
      <c r="L49" s="49"/>
      <c r="M49" s="197" t="s">
        <v>152</v>
      </c>
      <c r="N49" s="74"/>
      <c r="O49" s="74"/>
      <c r="P49" s="73" t="s">
        <v>3</v>
      </c>
      <c r="Q49" s="73" t="s">
        <v>5</v>
      </c>
      <c r="R49" s="73" t="s">
        <v>6</v>
      </c>
      <c r="S49" s="73" t="s">
        <v>151</v>
      </c>
      <c r="T49" s="74"/>
      <c r="U49" s="196" t="s">
        <v>17</v>
      </c>
      <c r="V49" s="49"/>
      <c r="W49" s="197" t="s">
        <v>160</v>
      </c>
      <c r="X49" s="74"/>
      <c r="Y49" s="74"/>
      <c r="Z49" s="74"/>
      <c r="AA49" s="74"/>
      <c r="AB49" s="74"/>
      <c r="AC49" s="74"/>
      <c r="AD49" s="74"/>
      <c r="AE49" s="74"/>
      <c r="AF49" s="213"/>
      <c r="AG49" s="213"/>
      <c r="AH49" s="214"/>
      <c r="AI49" s="125"/>
      <c r="AJ49" s="75"/>
      <c r="AK49" s="75"/>
      <c r="AL49" s="75"/>
      <c r="AM49" s="74"/>
      <c r="AN49" s="74"/>
      <c r="AO49" s="74"/>
      <c r="AP49" s="74"/>
      <c r="AQ49" s="103"/>
      <c r="AR49" s="24"/>
      <c r="AS49" s="24"/>
    </row>
    <row r="50" spans="1:45" ht="15" customHeight="1" x14ac:dyDescent="0.2">
      <c r="A50" s="145"/>
      <c r="B50" s="199">
        <v>1993</v>
      </c>
      <c r="C50" s="185" t="s">
        <v>45</v>
      </c>
      <c r="D50" s="178" t="s">
        <v>42</v>
      </c>
      <c r="E50" s="185"/>
      <c r="F50" s="185">
        <v>34</v>
      </c>
      <c r="G50" s="185">
        <v>4</v>
      </c>
      <c r="H50" s="220">
        <f>PRODUCT((V16+W16)/U16)</f>
        <v>0.25</v>
      </c>
      <c r="I50" s="220">
        <f>PRODUCT(X16/U16)</f>
        <v>0.5</v>
      </c>
      <c r="J50" s="220">
        <f>PRODUCT(V16+W16+X16)/U16</f>
        <v>0.75</v>
      </c>
      <c r="K50" s="221">
        <f>PRODUCT(Y16/U16)</f>
        <v>2</v>
      </c>
      <c r="L50" s="52"/>
      <c r="M50" s="202" t="s">
        <v>161</v>
      </c>
      <c r="N50" s="185"/>
      <c r="O50" s="185">
        <v>20</v>
      </c>
      <c r="P50" s="185" t="s">
        <v>248</v>
      </c>
      <c r="Q50" s="223" t="s">
        <v>237</v>
      </c>
      <c r="R50" s="223" t="s">
        <v>240</v>
      </c>
      <c r="S50" s="223" t="s">
        <v>242</v>
      </c>
      <c r="T50" s="215"/>
      <c r="U50" s="201" t="s">
        <v>245</v>
      </c>
      <c r="V50" s="52"/>
      <c r="W50" s="199"/>
      <c r="X50" s="187"/>
      <c r="Y50" s="187"/>
      <c r="Z50" s="178"/>
      <c r="AA50" s="178"/>
      <c r="AB50" s="178"/>
      <c r="AC50" s="178"/>
      <c r="AD50" s="178"/>
      <c r="AE50" s="178"/>
      <c r="AF50" s="216"/>
      <c r="AG50" s="215"/>
      <c r="AH50" s="201"/>
      <c r="AI50" s="204"/>
      <c r="AJ50" s="204"/>
      <c r="AK50" s="178"/>
      <c r="AL50" s="178"/>
      <c r="AM50" s="178"/>
      <c r="AN50" s="178"/>
      <c r="AO50" s="178"/>
      <c r="AP50" s="178"/>
      <c r="AQ50" s="182"/>
      <c r="AR50" s="24"/>
      <c r="AS50" s="24"/>
    </row>
    <row r="51" spans="1:45" ht="15" customHeight="1" x14ac:dyDescent="0.2">
      <c r="A51" s="145"/>
      <c r="B51" s="199">
        <v>1994</v>
      </c>
      <c r="C51" s="185" t="s">
        <v>40</v>
      </c>
      <c r="D51" s="178" t="s">
        <v>42</v>
      </c>
      <c r="E51" s="185"/>
      <c r="F51" s="185">
        <v>35</v>
      </c>
      <c r="G51" s="185"/>
      <c r="H51" s="200"/>
      <c r="I51" s="200"/>
      <c r="J51" s="200"/>
      <c r="K51" s="201"/>
      <c r="L51" s="52"/>
      <c r="M51" s="202" t="s">
        <v>162</v>
      </c>
      <c r="N51" s="185"/>
      <c r="O51" s="185">
        <v>20</v>
      </c>
      <c r="P51" s="185" t="s">
        <v>249</v>
      </c>
      <c r="Q51" s="185" t="s">
        <v>238</v>
      </c>
      <c r="R51" s="185" t="s">
        <v>240</v>
      </c>
      <c r="S51" s="185" t="s">
        <v>243</v>
      </c>
      <c r="T51" s="215"/>
      <c r="U51" s="201" t="s">
        <v>246</v>
      </c>
      <c r="V51" s="52"/>
      <c r="W51" s="199"/>
      <c r="X51" s="187"/>
      <c r="Y51" s="187"/>
      <c r="Z51" s="178"/>
      <c r="AA51" s="178"/>
      <c r="AB51" s="178"/>
      <c r="AC51" s="178"/>
      <c r="AD51" s="178"/>
      <c r="AE51" s="178"/>
      <c r="AF51" s="216"/>
      <c r="AG51" s="215"/>
      <c r="AH51" s="201"/>
      <c r="AI51" s="178"/>
      <c r="AJ51" s="178"/>
      <c r="AK51" s="178"/>
      <c r="AL51" s="178"/>
      <c r="AM51" s="178"/>
      <c r="AN51" s="178"/>
      <c r="AO51" s="178"/>
      <c r="AP51" s="178"/>
      <c r="AQ51" s="182"/>
      <c r="AR51" s="24"/>
      <c r="AS51" s="24"/>
    </row>
    <row r="52" spans="1:45" ht="15" customHeight="1" x14ac:dyDescent="0.2">
      <c r="A52" s="145"/>
      <c r="B52" s="199">
        <v>1995</v>
      </c>
      <c r="C52" s="185" t="s">
        <v>36</v>
      </c>
      <c r="D52" s="178" t="s">
        <v>42</v>
      </c>
      <c r="E52" s="185"/>
      <c r="F52" s="185">
        <v>36</v>
      </c>
      <c r="G52" s="185">
        <v>3</v>
      </c>
      <c r="H52" s="200">
        <f t="shared" ref="H52" si="4">PRODUCT((V18+W18)/U18)</f>
        <v>0</v>
      </c>
      <c r="I52" s="200">
        <f t="shared" ref="I52" si="5">PRODUCT(X18/U18)</f>
        <v>0</v>
      </c>
      <c r="J52" s="200">
        <f t="shared" ref="J52" si="6">PRODUCT(V18+W18+X18)/U18</f>
        <v>0</v>
      </c>
      <c r="K52" s="201">
        <f t="shared" ref="K52" si="7">PRODUCT(Y18/U18)</f>
        <v>2</v>
      </c>
      <c r="L52" s="52"/>
      <c r="M52" s="202" t="s">
        <v>163</v>
      </c>
      <c r="N52" s="185"/>
      <c r="O52" s="185">
        <v>21</v>
      </c>
      <c r="P52" s="223" t="s">
        <v>250</v>
      </c>
      <c r="Q52" s="185" t="s">
        <v>239</v>
      </c>
      <c r="R52" s="185" t="s">
        <v>241</v>
      </c>
      <c r="S52" s="185" t="s">
        <v>244</v>
      </c>
      <c r="T52" s="215"/>
      <c r="U52" s="221" t="s">
        <v>247</v>
      </c>
      <c r="V52" s="52"/>
      <c r="W52" s="199"/>
      <c r="X52" s="187"/>
      <c r="Y52" s="187"/>
      <c r="Z52" s="178"/>
      <c r="AA52" s="178"/>
      <c r="AB52" s="178"/>
      <c r="AC52" s="178"/>
      <c r="AD52" s="178"/>
      <c r="AE52" s="178"/>
      <c r="AF52" s="216"/>
      <c r="AG52" s="215"/>
      <c r="AH52" s="201"/>
      <c r="AI52" s="178"/>
      <c r="AJ52" s="178"/>
      <c r="AK52" s="178"/>
      <c r="AL52" s="178"/>
      <c r="AM52" s="187"/>
      <c r="AN52" s="178"/>
      <c r="AO52" s="178"/>
      <c r="AP52" s="178"/>
      <c r="AQ52" s="182"/>
      <c r="AR52" s="24"/>
      <c r="AS52" s="24"/>
    </row>
    <row r="53" spans="1:45" s="8" customFormat="1" ht="15" customHeight="1" x14ac:dyDescent="0.25">
      <c r="A53" s="9"/>
      <c r="B53" s="188"/>
      <c r="C53" s="190"/>
      <c r="D53" s="190"/>
      <c r="E53" s="190"/>
      <c r="F53" s="190"/>
      <c r="G53" s="190"/>
      <c r="H53" s="208"/>
      <c r="I53" s="208"/>
      <c r="J53" s="208"/>
      <c r="K53" s="209"/>
      <c r="L53" s="52"/>
      <c r="M53" s="188"/>
      <c r="N53" s="190"/>
      <c r="O53" s="190"/>
      <c r="P53" s="190"/>
      <c r="Q53" s="190"/>
      <c r="R53" s="190"/>
      <c r="S53" s="190"/>
      <c r="T53" s="190"/>
      <c r="U53" s="209"/>
      <c r="V53" s="52"/>
      <c r="W53" s="188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4"/>
      <c r="AI53" s="190"/>
      <c r="AJ53" s="190"/>
      <c r="AK53" s="190"/>
      <c r="AL53" s="190"/>
      <c r="AM53" s="190"/>
      <c r="AN53" s="190"/>
      <c r="AO53" s="190"/>
      <c r="AP53" s="190"/>
      <c r="AQ53" s="194"/>
      <c r="AR53" s="217"/>
      <c r="AS53" s="217"/>
    </row>
    <row r="54" spans="1:45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52"/>
      <c r="AG54" s="49"/>
      <c r="AH54" s="49"/>
      <c r="AI54" s="49"/>
      <c r="AJ54" s="49"/>
      <c r="AK54" s="49"/>
      <c r="AL54" s="24"/>
      <c r="AM54" s="24"/>
      <c r="AN54" s="24"/>
      <c r="AO54" s="49"/>
      <c r="AP54" s="49"/>
      <c r="AQ54" s="49"/>
      <c r="AR54" s="217"/>
      <c r="AS54" s="217"/>
    </row>
    <row r="55" spans="1:45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52"/>
      <c r="AG55" s="49"/>
      <c r="AH55" s="49"/>
      <c r="AI55" s="49"/>
      <c r="AJ55" s="49"/>
      <c r="AK55" s="49"/>
      <c r="AL55" s="24"/>
      <c r="AM55" s="24"/>
      <c r="AN55" s="24"/>
      <c r="AO55" s="49"/>
      <c r="AP55" s="49"/>
      <c r="AQ55" s="49"/>
      <c r="AR55" s="217"/>
      <c r="AS55" s="112"/>
    </row>
    <row r="56" spans="1:45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4"/>
      <c r="AM56" s="24"/>
      <c r="AN56" s="24"/>
      <c r="AO56" s="49"/>
      <c r="AP56" s="49"/>
      <c r="AQ56" s="49"/>
      <c r="AR56" s="217"/>
      <c r="AS56" s="112"/>
    </row>
    <row r="57" spans="1:45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4"/>
      <c r="AM57" s="24"/>
      <c r="AN57" s="24"/>
      <c r="AO57" s="49"/>
      <c r="AP57" s="49"/>
      <c r="AQ57" s="49"/>
      <c r="AR57" s="217"/>
      <c r="AS57" s="112"/>
    </row>
    <row r="58" spans="1:45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4"/>
      <c r="AM58" s="24"/>
      <c r="AN58" s="24"/>
      <c r="AO58" s="49"/>
      <c r="AP58" s="49"/>
      <c r="AQ58" s="49"/>
      <c r="AR58" s="217"/>
      <c r="AS58" s="112"/>
    </row>
    <row r="59" spans="1:45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4"/>
      <c r="AM59" s="24"/>
      <c r="AN59" s="24"/>
      <c r="AO59" s="49"/>
      <c r="AP59" s="49"/>
      <c r="AQ59" s="49"/>
      <c r="AR59" s="217"/>
      <c r="AS59" s="112"/>
    </row>
    <row r="60" spans="1:45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4"/>
      <c r="AM60" s="24"/>
      <c r="AN60" s="24"/>
      <c r="AO60" s="49"/>
      <c r="AP60" s="49"/>
      <c r="AQ60" s="49"/>
      <c r="AR60" s="217"/>
      <c r="AS60" s="112"/>
    </row>
    <row r="61" spans="1:45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4"/>
      <c r="AM61" s="24"/>
      <c r="AN61" s="24"/>
      <c r="AO61" s="49"/>
      <c r="AP61" s="49"/>
      <c r="AQ61" s="49"/>
      <c r="AR61" s="217"/>
      <c r="AS61" s="112"/>
    </row>
    <row r="62" spans="1:45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4"/>
      <c r="AM62" s="24"/>
      <c r="AN62" s="24"/>
      <c r="AO62" s="49"/>
      <c r="AP62" s="49"/>
      <c r="AQ62" s="49"/>
      <c r="AR62" s="217"/>
      <c r="AS62" s="112"/>
    </row>
    <row r="63" spans="1:45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4"/>
      <c r="AM63" s="24"/>
      <c r="AN63" s="24"/>
      <c r="AO63" s="49"/>
      <c r="AP63" s="49"/>
      <c r="AQ63" s="49"/>
      <c r="AR63" s="217"/>
      <c r="AS63" s="112"/>
    </row>
    <row r="64" spans="1:45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4"/>
      <c r="AM64" s="24"/>
      <c r="AN64" s="24"/>
      <c r="AO64" s="49"/>
      <c r="AP64" s="49"/>
      <c r="AQ64" s="49"/>
      <c r="AR64" s="217"/>
      <c r="AS64" s="112"/>
    </row>
    <row r="65" spans="1:45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4"/>
      <c r="AM65" s="24"/>
      <c r="AN65" s="24"/>
      <c r="AO65" s="49"/>
      <c r="AP65" s="49"/>
      <c r="AQ65" s="49"/>
      <c r="AR65" s="217"/>
      <c r="AS65" s="112"/>
    </row>
    <row r="66" spans="1:45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4"/>
      <c r="AM66" s="24"/>
      <c r="AN66" s="24"/>
      <c r="AO66" s="49"/>
      <c r="AP66" s="49"/>
      <c r="AQ66" s="49"/>
      <c r="AR66" s="217"/>
      <c r="AS66" s="112"/>
    </row>
    <row r="67" spans="1:45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4"/>
      <c r="AM67" s="24"/>
      <c r="AN67" s="24"/>
      <c r="AO67" s="49"/>
      <c r="AP67" s="49"/>
      <c r="AQ67" s="49"/>
      <c r="AR67" s="217"/>
      <c r="AS67" s="112"/>
    </row>
    <row r="68" spans="1:45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4"/>
      <c r="AM68" s="24"/>
      <c r="AN68" s="24"/>
      <c r="AO68" s="49"/>
      <c r="AP68" s="49"/>
      <c r="AQ68" s="49"/>
      <c r="AR68" s="217"/>
      <c r="AS68" s="112"/>
    </row>
    <row r="69" spans="1:45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49"/>
      <c r="AP69" s="49"/>
      <c r="AQ69" s="49"/>
      <c r="AR69" s="217"/>
      <c r="AS69" s="112"/>
    </row>
    <row r="70" spans="1:45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49"/>
      <c r="AP70" s="49"/>
      <c r="AQ70" s="49"/>
      <c r="AR70" s="217"/>
      <c r="AS70" s="112"/>
    </row>
    <row r="71" spans="1:45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49"/>
      <c r="AP71" s="49"/>
      <c r="AQ71" s="49"/>
      <c r="AR71" s="217"/>
      <c r="AS71" s="112"/>
    </row>
    <row r="72" spans="1:45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217"/>
      <c r="AS72" s="112"/>
    </row>
    <row r="73" spans="1:45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217"/>
      <c r="AS73" s="112"/>
    </row>
    <row r="74" spans="1:45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217"/>
      <c r="AS74" s="112"/>
    </row>
    <row r="75" spans="1:45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217"/>
      <c r="AS75" s="112"/>
    </row>
    <row r="76" spans="1:45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217"/>
      <c r="AS76" s="112"/>
    </row>
    <row r="77" spans="1:45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217"/>
      <c r="AS77" s="112"/>
    </row>
    <row r="78" spans="1:45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217"/>
      <c r="AS78" s="112"/>
    </row>
    <row r="79" spans="1:45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217"/>
      <c r="AS79" s="112"/>
    </row>
    <row r="80" spans="1:45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217"/>
      <c r="AS80" s="112"/>
    </row>
    <row r="81" spans="1:45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217"/>
      <c r="AS81" s="112"/>
    </row>
    <row r="82" spans="1:45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217"/>
      <c r="AS82" s="112"/>
    </row>
    <row r="83" spans="1:45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217"/>
      <c r="AS83" s="112"/>
    </row>
    <row r="84" spans="1:45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217"/>
      <c r="AS84" s="112"/>
    </row>
    <row r="85" spans="1:45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217"/>
      <c r="AS85" s="112"/>
    </row>
    <row r="86" spans="1:45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217"/>
      <c r="AS86" s="112"/>
    </row>
    <row r="87" spans="1:45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217"/>
      <c r="AS87" s="112"/>
    </row>
    <row r="88" spans="1:45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217"/>
      <c r="AS88" s="112"/>
    </row>
    <row r="89" spans="1:45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217"/>
      <c r="AS89" s="112"/>
    </row>
    <row r="90" spans="1:45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217"/>
      <c r="AS90" s="112"/>
    </row>
    <row r="91" spans="1:45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217"/>
      <c r="AS91" s="112"/>
    </row>
    <row r="92" spans="1:45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217"/>
      <c r="AS92" s="112"/>
    </row>
    <row r="93" spans="1:45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217"/>
      <c r="AS93" s="112"/>
    </row>
    <row r="94" spans="1:45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217"/>
      <c r="AS94" s="112"/>
    </row>
    <row r="95" spans="1:45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217"/>
      <c r="AS95" s="112"/>
    </row>
    <row r="96" spans="1:45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217"/>
      <c r="AS96" s="112"/>
    </row>
    <row r="97" spans="1:45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217"/>
      <c r="AS97" s="112"/>
    </row>
    <row r="98" spans="1:45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217"/>
      <c r="AS98" s="112"/>
    </row>
    <row r="99" spans="1:45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4"/>
      <c r="AM99" s="24"/>
      <c r="AN99" s="24"/>
      <c r="AO99" s="49"/>
      <c r="AP99" s="49"/>
      <c r="AQ99" s="49"/>
      <c r="AR99" s="217"/>
      <c r="AS99" s="112"/>
    </row>
    <row r="100" spans="1:45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4"/>
      <c r="AM100" s="24"/>
      <c r="AN100" s="24"/>
      <c r="AO100" s="49"/>
      <c r="AP100" s="49"/>
      <c r="AQ100" s="49"/>
      <c r="AR100" s="217"/>
      <c r="AS100" s="112"/>
    </row>
    <row r="101" spans="1:45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4"/>
      <c r="AM101" s="24"/>
      <c r="AN101" s="24"/>
      <c r="AO101" s="49"/>
      <c r="AP101" s="49"/>
      <c r="AQ101" s="49"/>
      <c r="AR101" s="217"/>
      <c r="AS101" s="112"/>
    </row>
    <row r="102" spans="1:45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4"/>
      <c r="AM102" s="24"/>
      <c r="AN102" s="24"/>
      <c r="AO102" s="49"/>
      <c r="AP102" s="49"/>
      <c r="AQ102" s="49"/>
      <c r="AR102" s="217"/>
      <c r="AS102" s="112"/>
    </row>
    <row r="103" spans="1:45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4"/>
      <c r="AM103" s="24"/>
      <c r="AN103" s="24"/>
      <c r="AO103" s="49"/>
      <c r="AP103" s="49"/>
      <c r="AQ103" s="49"/>
      <c r="AR103" s="217"/>
      <c r="AS103" s="112"/>
    </row>
    <row r="104" spans="1:45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4"/>
      <c r="AM104" s="24"/>
      <c r="AN104" s="24"/>
      <c r="AO104" s="49"/>
      <c r="AP104" s="49"/>
      <c r="AQ104" s="49"/>
      <c r="AR104" s="217"/>
      <c r="AS104" s="112"/>
    </row>
    <row r="105" spans="1:45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4"/>
      <c r="AM105" s="24"/>
      <c r="AN105" s="24"/>
      <c r="AO105" s="49"/>
      <c r="AP105" s="49"/>
      <c r="AQ105" s="49"/>
      <c r="AR105" s="217"/>
      <c r="AS105" s="112"/>
    </row>
    <row r="106" spans="1:45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4"/>
      <c r="AM106" s="24"/>
      <c r="AN106" s="24"/>
      <c r="AO106" s="49"/>
      <c r="AP106" s="49"/>
      <c r="AQ106" s="49"/>
      <c r="AR106" s="217"/>
      <c r="AS106" s="112"/>
    </row>
    <row r="107" spans="1:45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4"/>
      <c r="AM107" s="24"/>
      <c r="AN107" s="24"/>
      <c r="AO107" s="49"/>
      <c r="AP107" s="49"/>
      <c r="AQ107" s="49"/>
      <c r="AR107" s="217"/>
      <c r="AS107" s="112"/>
    </row>
    <row r="108" spans="1:45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4"/>
      <c r="AM108" s="24"/>
      <c r="AN108" s="24"/>
      <c r="AO108" s="49"/>
      <c r="AP108" s="49"/>
      <c r="AQ108" s="49"/>
      <c r="AR108" s="217"/>
      <c r="AS108" s="112"/>
    </row>
    <row r="109" spans="1:45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4"/>
      <c r="AM109" s="24"/>
      <c r="AN109" s="24"/>
      <c r="AO109" s="49"/>
      <c r="AP109" s="49"/>
      <c r="AQ109" s="49"/>
      <c r="AR109" s="217"/>
      <c r="AS109" s="112"/>
    </row>
    <row r="110" spans="1:45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4"/>
      <c r="AM110" s="24"/>
      <c r="AN110" s="24"/>
      <c r="AO110" s="49"/>
      <c r="AP110" s="49"/>
      <c r="AQ110" s="49"/>
      <c r="AR110" s="217"/>
      <c r="AS110" s="112"/>
    </row>
    <row r="111" spans="1:45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4"/>
      <c r="AM111" s="24"/>
      <c r="AN111" s="24"/>
      <c r="AO111" s="49"/>
      <c r="AP111" s="49"/>
      <c r="AQ111" s="49"/>
      <c r="AR111" s="217"/>
      <c r="AS111" s="112"/>
    </row>
    <row r="112" spans="1:45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4"/>
      <c r="AM112" s="24"/>
      <c r="AN112" s="24"/>
      <c r="AO112" s="49"/>
      <c r="AP112" s="49"/>
      <c r="AQ112" s="49"/>
      <c r="AR112" s="217"/>
      <c r="AS112" s="112"/>
    </row>
    <row r="113" spans="1:45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4"/>
      <c r="AM113" s="24"/>
      <c r="AN113" s="24"/>
      <c r="AO113" s="49"/>
      <c r="AP113" s="49"/>
      <c r="AQ113" s="49"/>
      <c r="AR113" s="217"/>
      <c r="AS113" s="112"/>
    </row>
    <row r="114" spans="1:45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4"/>
      <c r="AM114" s="24"/>
      <c r="AN114" s="24"/>
      <c r="AO114" s="49"/>
      <c r="AP114" s="49"/>
      <c r="AQ114" s="49"/>
      <c r="AR114" s="217"/>
      <c r="AS114" s="112"/>
    </row>
    <row r="115" spans="1:45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4"/>
      <c r="AM115" s="24"/>
      <c r="AN115" s="24"/>
      <c r="AO115" s="49"/>
      <c r="AP115" s="49"/>
      <c r="AQ115" s="49"/>
      <c r="AR115" s="217"/>
      <c r="AS115" s="112"/>
    </row>
    <row r="116" spans="1:45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4"/>
      <c r="AM116" s="24"/>
      <c r="AN116" s="24"/>
      <c r="AO116" s="49"/>
      <c r="AP116" s="49"/>
      <c r="AQ116" s="49"/>
      <c r="AR116" s="217"/>
      <c r="AS116" s="112"/>
    </row>
    <row r="117" spans="1:45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4"/>
      <c r="AM117" s="24"/>
      <c r="AN117" s="24"/>
      <c r="AO117" s="49"/>
      <c r="AP117" s="49"/>
      <c r="AQ117" s="49"/>
      <c r="AR117" s="217"/>
      <c r="AS117" s="112"/>
    </row>
    <row r="118" spans="1:45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4"/>
      <c r="AM118" s="24"/>
      <c r="AN118" s="24"/>
      <c r="AO118" s="49"/>
      <c r="AP118" s="49"/>
      <c r="AQ118" s="49"/>
      <c r="AR118" s="217"/>
      <c r="AS118" s="112"/>
    </row>
    <row r="119" spans="1:45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4"/>
      <c r="AM119" s="24"/>
      <c r="AN119" s="24"/>
      <c r="AO119" s="49"/>
      <c r="AP119" s="49"/>
      <c r="AQ119" s="49"/>
      <c r="AR119" s="217"/>
      <c r="AS119" s="112"/>
    </row>
    <row r="120" spans="1:45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4"/>
      <c r="AM120" s="24"/>
      <c r="AN120" s="24"/>
      <c r="AO120" s="49"/>
      <c r="AP120" s="49"/>
      <c r="AQ120" s="49"/>
      <c r="AR120" s="217"/>
      <c r="AS120" s="112"/>
    </row>
    <row r="121" spans="1:45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4"/>
      <c r="AM121" s="24"/>
      <c r="AN121" s="24"/>
      <c r="AO121" s="49"/>
      <c r="AP121" s="49"/>
      <c r="AQ121" s="49"/>
      <c r="AR121" s="217"/>
      <c r="AS121" s="112"/>
    </row>
    <row r="122" spans="1:45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4"/>
      <c r="AM122" s="24"/>
      <c r="AN122" s="24"/>
      <c r="AO122" s="49"/>
      <c r="AP122" s="49"/>
      <c r="AQ122" s="49"/>
      <c r="AR122" s="217"/>
      <c r="AS122" s="112"/>
    </row>
    <row r="123" spans="1:45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4"/>
      <c r="AM123" s="24"/>
      <c r="AN123" s="24"/>
      <c r="AO123" s="49"/>
      <c r="AP123" s="49"/>
      <c r="AQ123" s="49"/>
      <c r="AR123" s="217"/>
      <c r="AS123" s="112"/>
    </row>
    <row r="124" spans="1:45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4"/>
      <c r="AM124" s="24"/>
      <c r="AN124" s="24"/>
      <c r="AO124" s="49"/>
      <c r="AP124" s="49"/>
      <c r="AQ124" s="49"/>
      <c r="AR124" s="217"/>
      <c r="AS124" s="112"/>
    </row>
    <row r="125" spans="1:45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4"/>
      <c r="AM125" s="24"/>
      <c r="AN125" s="24"/>
      <c r="AO125" s="49"/>
      <c r="AP125" s="49"/>
      <c r="AQ125" s="49"/>
      <c r="AR125" s="217"/>
      <c r="AS125" s="112"/>
    </row>
    <row r="126" spans="1:45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4"/>
      <c r="AM126" s="24"/>
      <c r="AN126" s="24"/>
      <c r="AO126" s="49"/>
      <c r="AP126" s="49"/>
      <c r="AQ126" s="49"/>
      <c r="AR126" s="217"/>
      <c r="AS126" s="112"/>
    </row>
    <row r="127" spans="1:45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4"/>
      <c r="AM127" s="24"/>
      <c r="AN127" s="24"/>
      <c r="AO127" s="49"/>
      <c r="AP127" s="49"/>
      <c r="AQ127" s="49"/>
      <c r="AR127" s="217"/>
      <c r="AS127" s="112"/>
    </row>
    <row r="128" spans="1:45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4"/>
      <c r="AM128" s="24"/>
      <c r="AN128" s="24"/>
      <c r="AO128" s="49"/>
      <c r="AP128" s="49"/>
      <c r="AQ128" s="49"/>
      <c r="AR128" s="217"/>
      <c r="AS128" s="112"/>
    </row>
    <row r="129" spans="1:45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4"/>
      <c r="AM129" s="24"/>
      <c r="AN129" s="24"/>
      <c r="AO129" s="49"/>
      <c r="AP129" s="49"/>
      <c r="AQ129" s="49"/>
      <c r="AR129" s="217"/>
      <c r="AS129" s="112"/>
    </row>
    <row r="130" spans="1:45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4"/>
      <c r="AM130" s="24"/>
      <c r="AN130" s="24"/>
      <c r="AO130" s="49"/>
      <c r="AP130" s="49"/>
      <c r="AQ130" s="49"/>
      <c r="AR130" s="217"/>
      <c r="AS130" s="112"/>
    </row>
    <row r="131" spans="1:45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4"/>
      <c r="AM131" s="24"/>
      <c r="AN131" s="24"/>
      <c r="AO131" s="49"/>
      <c r="AP131" s="49"/>
      <c r="AQ131" s="49"/>
      <c r="AR131" s="217"/>
      <c r="AS131" s="112"/>
    </row>
    <row r="132" spans="1:45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4"/>
      <c r="AM132" s="24"/>
      <c r="AN132" s="24"/>
      <c r="AO132" s="49"/>
      <c r="AP132" s="49"/>
      <c r="AQ132" s="49"/>
      <c r="AR132" s="217"/>
      <c r="AS132" s="112"/>
    </row>
    <row r="133" spans="1:45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4"/>
      <c r="AM133" s="24"/>
      <c r="AN133" s="24"/>
      <c r="AO133" s="49"/>
      <c r="AP133" s="49"/>
      <c r="AQ133" s="49"/>
      <c r="AR133" s="217"/>
      <c r="AS133" s="112"/>
    </row>
    <row r="134" spans="1:45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4"/>
      <c r="AM134" s="24"/>
      <c r="AN134" s="24"/>
      <c r="AO134" s="49"/>
      <c r="AP134" s="49"/>
      <c r="AQ134" s="49"/>
      <c r="AR134" s="217"/>
      <c r="AS134" s="112"/>
    </row>
    <row r="135" spans="1:45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4"/>
      <c r="AM135" s="24"/>
      <c r="AN135" s="24"/>
      <c r="AO135" s="49"/>
      <c r="AP135" s="49"/>
      <c r="AQ135" s="49"/>
      <c r="AR135" s="217"/>
      <c r="AS135" s="112"/>
    </row>
    <row r="136" spans="1:45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4"/>
      <c r="AM136" s="24"/>
      <c r="AN136" s="24"/>
      <c r="AO136" s="49"/>
      <c r="AP136" s="49"/>
      <c r="AQ136" s="49"/>
      <c r="AR136" s="217"/>
      <c r="AS136" s="112"/>
    </row>
    <row r="137" spans="1:45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4"/>
      <c r="AM137" s="24"/>
      <c r="AN137" s="24"/>
      <c r="AO137" s="49"/>
      <c r="AP137" s="49"/>
      <c r="AQ137" s="49"/>
      <c r="AR137" s="217"/>
      <c r="AS137" s="112"/>
    </row>
    <row r="138" spans="1:45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4"/>
      <c r="AM138" s="24"/>
      <c r="AN138" s="24"/>
      <c r="AO138" s="49"/>
      <c r="AP138" s="49"/>
      <c r="AQ138" s="49"/>
      <c r="AR138" s="217"/>
      <c r="AS138" s="112"/>
    </row>
    <row r="139" spans="1:45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4"/>
      <c r="AM139" s="24"/>
      <c r="AN139" s="24"/>
      <c r="AO139" s="49"/>
      <c r="AP139" s="49"/>
      <c r="AQ139" s="49"/>
      <c r="AR139" s="217"/>
      <c r="AS139" s="112"/>
    </row>
    <row r="140" spans="1:45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4"/>
      <c r="AM140" s="24"/>
      <c r="AN140" s="24"/>
      <c r="AO140" s="49"/>
      <c r="AP140" s="49"/>
      <c r="AQ140" s="49"/>
      <c r="AR140" s="217"/>
      <c r="AS140" s="112"/>
    </row>
    <row r="141" spans="1:45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4"/>
      <c r="AM141" s="24"/>
      <c r="AN141" s="24"/>
      <c r="AO141" s="49"/>
      <c r="AP141" s="49"/>
      <c r="AQ141" s="49"/>
      <c r="AR141" s="217"/>
      <c r="AS141" s="112"/>
    </row>
    <row r="142" spans="1:45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4"/>
      <c r="AM142" s="24"/>
      <c r="AN142" s="24"/>
      <c r="AO142" s="49"/>
      <c r="AP142" s="49"/>
      <c r="AQ142" s="49"/>
      <c r="AR142" s="217"/>
      <c r="AS142" s="112"/>
    </row>
    <row r="143" spans="1:45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4"/>
      <c r="AM143" s="24"/>
      <c r="AN143" s="24"/>
      <c r="AO143" s="49"/>
      <c r="AP143" s="49"/>
      <c r="AQ143" s="49"/>
      <c r="AR143" s="217"/>
      <c r="AS143" s="112"/>
    </row>
    <row r="144" spans="1:45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4"/>
      <c r="AM144" s="24"/>
      <c r="AN144" s="24"/>
      <c r="AO144" s="49"/>
      <c r="AP144" s="49"/>
      <c r="AQ144" s="49"/>
      <c r="AR144" s="217"/>
      <c r="AS144" s="112"/>
    </row>
    <row r="145" spans="1:45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4"/>
      <c r="AM145" s="24"/>
      <c r="AN145" s="24"/>
      <c r="AO145" s="49"/>
      <c r="AP145" s="49"/>
      <c r="AQ145" s="49"/>
      <c r="AR145" s="217"/>
      <c r="AS145" s="112"/>
    </row>
    <row r="146" spans="1:45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4"/>
      <c r="AM146" s="24"/>
      <c r="AN146" s="24"/>
      <c r="AO146" s="49"/>
      <c r="AP146" s="49"/>
      <c r="AQ146" s="49"/>
      <c r="AR146" s="217"/>
      <c r="AS146" s="112"/>
    </row>
    <row r="147" spans="1:45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4"/>
      <c r="AM147" s="24"/>
      <c r="AN147" s="24"/>
      <c r="AO147" s="49"/>
      <c r="AP147" s="49"/>
      <c r="AQ147" s="49"/>
      <c r="AR147" s="217"/>
      <c r="AS147" s="112"/>
    </row>
    <row r="148" spans="1:45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4"/>
      <c r="AM148" s="24"/>
      <c r="AN148" s="24"/>
      <c r="AO148" s="49"/>
      <c r="AP148" s="49"/>
      <c r="AQ148" s="49"/>
      <c r="AR148" s="217"/>
      <c r="AS148" s="112"/>
    </row>
    <row r="149" spans="1:45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4"/>
      <c r="AM149" s="24"/>
      <c r="AN149" s="24"/>
      <c r="AO149" s="49"/>
      <c r="AP149" s="49"/>
      <c r="AQ149" s="49"/>
      <c r="AR149" s="217"/>
      <c r="AS149" s="112"/>
    </row>
    <row r="150" spans="1:45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4"/>
      <c r="AM150" s="24"/>
      <c r="AN150" s="24"/>
      <c r="AO150" s="49"/>
      <c r="AP150" s="49"/>
      <c r="AQ150" s="49"/>
      <c r="AR150" s="217"/>
      <c r="AS150" s="112"/>
    </row>
    <row r="151" spans="1:45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4"/>
      <c r="AM151" s="24"/>
      <c r="AN151" s="24"/>
      <c r="AO151" s="49"/>
      <c r="AP151" s="49"/>
      <c r="AQ151" s="49"/>
      <c r="AR151" s="217"/>
      <c r="AS151" s="112"/>
    </row>
    <row r="152" spans="1:45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4"/>
      <c r="AM152" s="24"/>
      <c r="AN152" s="24"/>
      <c r="AO152" s="49"/>
      <c r="AP152" s="49"/>
      <c r="AQ152" s="49"/>
      <c r="AR152" s="217"/>
      <c r="AS152" s="112"/>
    </row>
    <row r="153" spans="1:45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4"/>
      <c r="AM153" s="24"/>
      <c r="AN153" s="24"/>
      <c r="AO153" s="49"/>
      <c r="AP153" s="49"/>
      <c r="AQ153" s="49"/>
      <c r="AR153" s="217"/>
      <c r="AS153" s="112"/>
    </row>
    <row r="154" spans="1:45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4"/>
      <c r="AM154" s="24"/>
      <c r="AN154" s="24"/>
      <c r="AO154" s="49"/>
      <c r="AP154" s="49"/>
      <c r="AQ154" s="49"/>
      <c r="AR154" s="217"/>
      <c r="AS154" s="112"/>
    </row>
    <row r="155" spans="1:45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4"/>
      <c r="AM155" s="24"/>
      <c r="AN155" s="24"/>
      <c r="AO155" s="49"/>
      <c r="AP155" s="49"/>
      <c r="AQ155" s="49"/>
      <c r="AR155" s="217"/>
      <c r="AS155" s="112"/>
    </row>
    <row r="156" spans="1:45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4"/>
      <c r="AM156" s="24"/>
      <c r="AN156" s="24"/>
      <c r="AO156" s="49"/>
      <c r="AP156" s="49"/>
      <c r="AQ156" s="49"/>
      <c r="AR156" s="217"/>
      <c r="AS156" s="112"/>
    </row>
    <row r="157" spans="1:45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4"/>
      <c r="AM157" s="24"/>
      <c r="AN157" s="24"/>
      <c r="AO157" s="49"/>
      <c r="AP157" s="49"/>
      <c r="AQ157" s="49"/>
      <c r="AR157" s="217"/>
      <c r="AS157" s="112"/>
    </row>
    <row r="158" spans="1:45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4"/>
      <c r="AM158" s="24"/>
      <c r="AN158" s="24"/>
      <c r="AO158" s="49"/>
      <c r="AP158" s="49"/>
      <c r="AQ158" s="49"/>
      <c r="AR158" s="217"/>
      <c r="AS158" s="112"/>
    </row>
    <row r="159" spans="1:45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4"/>
      <c r="AM159" s="24"/>
      <c r="AN159" s="24"/>
      <c r="AO159" s="49"/>
      <c r="AP159" s="49"/>
      <c r="AQ159" s="49"/>
      <c r="AR159" s="217"/>
      <c r="AS159" s="112"/>
    </row>
    <row r="160" spans="1:45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4"/>
      <c r="AM160" s="24"/>
      <c r="AN160" s="24"/>
      <c r="AO160" s="49"/>
      <c r="AP160" s="49"/>
      <c r="AQ160" s="49"/>
      <c r="AR160" s="217"/>
      <c r="AS160" s="112"/>
    </row>
    <row r="161" spans="1:45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4"/>
      <c r="AM161" s="24"/>
      <c r="AN161" s="24"/>
      <c r="AO161" s="49"/>
      <c r="AP161" s="49"/>
      <c r="AQ161" s="49"/>
      <c r="AR161" s="217"/>
      <c r="AS161" s="112"/>
    </row>
    <row r="162" spans="1:45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4"/>
      <c r="AM162" s="24"/>
      <c r="AN162" s="24"/>
      <c r="AO162" s="49"/>
      <c r="AP162" s="49"/>
      <c r="AQ162" s="49"/>
      <c r="AR162" s="217"/>
      <c r="AS162" s="112"/>
    </row>
    <row r="163" spans="1:45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4"/>
      <c r="AM163" s="24"/>
      <c r="AN163" s="24"/>
      <c r="AO163" s="49"/>
      <c r="AP163" s="49"/>
      <c r="AQ163" s="49"/>
      <c r="AR163" s="217"/>
      <c r="AS163" s="112"/>
    </row>
    <row r="164" spans="1:45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4"/>
      <c r="AM164" s="24"/>
      <c r="AN164" s="24"/>
      <c r="AO164" s="49"/>
      <c r="AP164" s="49"/>
      <c r="AQ164" s="49"/>
      <c r="AR164" s="217"/>
      <c r="AS164" s="112"/>
    </row>
    <row r="165" spans="1:45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4"/>
      <c r="AM165" s="24"/>
      <c r="AN165" s="24"/>
      <c r="AO165" s="49"/>
      <c r="AP165" s="49"/>
      <c r="AQ165" s="49"/>
      <c r="AR165" s="217"/>
      <c r="AS165" s="112"/>
    </row>
    <row r="166" spans="1:45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4"/>
      <c r="AM166" s="24"/>
      <c r="AN166" s="24"/>
      <c r="AO166" s="49"/>
      <c r="AP166" s="49"/>
      <c r="AQ166" s="49"/>
      <c r="AR166" s="217"/>
      <c r="AS166" s="112"/>
    </row>
    <row r="167" spans="1:45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4"/>
      <c r="AM167" s="24"/>
      <c r="AN167" s="24"/>
      <c r="AO167" s="49"/>
      <c r="AP167" s="49"/>
      <c r="AQ167" s="49"/>
      <c r="AR167" s="217"/>
      <c r="AS167" s="112"/>
    </row>
    <row r="168" spans="1:45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4"/>
      <c r="AM168" s="24"/>
      <c r="AN168" s="24"/>
      <c r="AO168" s="49"/>
      <c r="AP168" s="49"/>
      <c r="AQ168" s="49"/>
      <c r="AR168" s="217"/>
      <c r="AS168" s="112"/>
    </row>
    <row r="169" spans="1:45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4"/>
      <c r="AM169" s="24"/>
      <c r="AN169" s="24"/>
      <c r="AO169" s="49"/>
      <c r="AP169" s="49"/>
      <c r="AQ169" s="49"/>
      <c r="AR169" s="217"/>
      <c r="AS169" s="112"/>
    </row>
    <row r="170" spans="1:45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4"/>
      <c r="AM170" s="24"/>
      <c r="AN170" s="24"/>
      <c r="AO170" s="49"/>
      <c r="AP170" s="49"/>
      <c r="AQ170" s="49"/>
      <c r="AR170" s="217"/>
      <c r="AS170" s="112"/>
    </row>
    <row r="171" spans="1:45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4"/>
      <c r="AM171" s="24"/>
      <c r="AN171" s="24"/>
      <c r="AO171" s="49"/>
      <c r="AP171" s="49"/>
      <c r="AQ171" s="49"/>
      <c r="AR171" s="217"/>
      <c r="AS171" s="112"/>
    </row>
    <row r="172" spans="1:45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4"/>
      <c r="AM172" s="24"/>
      <c r="AN172" s="24"/>
      <c r="AO172" s="49"/>
      <c r="AP172" s="49"/>
      <c r="AQ172" s="49"/>
      <c r="AR172" s="217"/>
      <c r="AS172" s="112"/>
    </row>
    <row r="173" spans="1:45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4"/>
      <c r="AM173" s="24"/>
      <c r="AN173" s="24"/>
      <c r="AO173" s="49"/>
      <c r="AP173" s="49"/>
      <c r="AQ173" s="49"/>
      <c r="AR173" s="217"/>
      <c r="AS173" s="112"/>
    </row>
    <row r="174" spans="1:45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4"/>
      <c r="AM174" s="24"/>
      <c r="AN174" s="24"/>
      <c r="AO174" s="49"/>
      <c r="AP174" s="49"/>
      <c r="AQ174" s="49"/>
      <c r="AR174" s="217"/>
      <c r="AS174" s="112"/>
    </row>
    <row r="175" spans="1:45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4"/>
      <c r="AM175" s="24"/>
      <c r="AN175" s="24"/>
      <c r="AO175" s="49"/>
      <c r="AP175" s="49"/>
      <c r="AQ175" s="49"/>
      <c r="AR175" s="217"/>
      <c r="AS175" s="112"/>
    </row>
    <row r="176" spans="1:45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4"/>
      <c r="AM176" s="24"/>
      <c r="AN176" s="24"/>
      <c r="AO176" s="49"/>
      <c r="AP176" s="49"/>
      <c r="AQ176" s="49"/>
      <c r="AR176" s="217"/>
      <c r="AS176" s="112"/>
    </row>
    <row r="177" spans="1:45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4"/>
      <c r="AM177" s="24"/>
      <c r="AN177" s="24"/>
      <c r="AO177" s="49"/>
      <c r="AP177" s="49"/>
      <c r="AQ177" s="49"/>
      <c r="AR177" s="217"/>
      <c r="AS177" s="112"/>
    </row>
    <row r="178" spans="1:45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4"/>
      <c r="AM178" s="24"/>
      <c r="AN178" s="24"/>
      <c r="AO178" s="49"/>
      <c r="AP178" s="49"/>
      <c r="AQ178" s="49"/>
      <c r="AR178" s="217"/>
      <c r="AS178" s="112"/>
    </row>
    <row r="179" spans="1:45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4"/>
      <c r="AM179" s="24"/>
      <c r="AN179" s="24"/>
      <c r="AO179" s="49"/>
      <c r="AP179" s="49"/>
      <c r="AQ179" s="49"/>
      <c r="AR179" s="217"/>
      <c r="AS179" s="112"/>
    </row>
    <row r="180" spans="1:45" ht="15" customHeight="1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</row>
    <row r="181" spans="1:45" ht="15" customHeight="1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</row>
    <row r="182" spans="1:45" ht="15" customHeight="1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</row>
    <row r="183" spans="1:45" ht="15" customHeight="1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</row>
  </sheetData>
  <sortState ref="B35:D36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2" t="s">
        <v>35</v>
      </c>
      <c r="C1" s="3"/>
      <c r="D1" s="4"/>
      <c r="E1" s="5" t="s">
        <v>59</v>
      </c>
      <c r="F1" s="155"/>
      <c r="G1" s="83"/>
      <c r="H1" s="83"/>
      <c r="I1" s="6"/>
      <c r="J1" s="3"/>
      <c r="K1" s="144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83"/>
      <c r="AD1" s="83"/>
      <c r="AE1" s="6"/>
      <c r="AF1" s="3"/>
      <c r="AG1" s="144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138</v>
      </c>
      <c r="C2" s="77"/>
      <c r="D2" s="78"/>
      <c r="E2" s="13" t="s">
        <v>13</v>
      </c>
      <c r="F2" s="14"/>
      <c r="G2" s="14"/>
      <c r="H2" s="14"/>
      <c r="I2" s="20"/>
      <c r="J2" s="15"/>
      <c r="K2" s="113"/>
      <c r="L2" s="22" t="s">
        <v>139</v>
      </c>
      <c r="M2" s="14"/>
      <c r="N2" s="14"/>
      <c r="O2" s="21"/>
      <c r="P2" s="19"/>
      <c r="Q2" s="22" t="s">
        <v>140</v>
      </c>
      <c r="R2" s="14"/>
      <c r="S2" s="14"/>
      <c r="T2" s="14"/>
      <c r="U2" s="20"/>
      <c r="V2" s="21"/>
      <c r="W2" s="19"/>
      <c r="X2" s="156" t="s">
        <v>141</v>
      </c>
      <c r="Y2" s="157"/>
      <c r="Z2" s="158"/>
      <c r="AA2" s="13" t="s">
        <v>13</v>
      </c>
      <c r="AB2" s="14"/>
      <c r="AC2" s="14"/>
      <c r="AD2" s="14"/>
      <c r="AE2" s="20"/>
      <c r="AF2" s="15"/>
      <c r="AG2" s="113"/>
      <c r="AH2" s="22" t="s">
        <v>142</v>
      </c>
      <c r="AI2" s="14"/>
      <c r="AJ2" s="14"/>
      <c r="AK2" s="21"/>
      <c r="AL2" s="19"/>
      <c r="AM2" s="22" t="s">
        <v>140</v>
      </c>
      <c r="AN2" s="14"/>
      <c r="AO2" s="14"/>
      <c r="AP2" s="14"/>
      <c r="AQ2" s="20"/>
      <c r="AR2" s="21"/>
      <c r="AS2" s="15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116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116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1981</v>
      </c>
      <c r="C4" s="25" t="s">
        <v>41</v>
      </c>
      <c r="D4" s="2" t="s">
        <v>37</v>
      </c>
      <c r="E4" s="25">
        <v>8</v>
      </c>
      <c r="F4" s="25">
        <v>0</v>
      </c>
      <c r="G4" s="25">
        <v>1</v>
      </c>
      <c r="H4" s="25">
        <v>10</v>
      </c>
      <c r="I4" s="25">
        <v>40</v>
      </c>
      <c r="J4" s="27">
        <v>0.64500000000000002</v>
      </c>
      <c r="K4" s="176"/>
      <c r="L4" s="18"/>
      <c r="M4" s="18"/>
      <c r="N4" s="18"/>
      <c r="O4" s="18"/>
      <c r="P4" s="24"/>
      <c r="Q4" s="25">
        <v>10</v>
      </c>
      <c r="R4" s="25">
        <v>0</v>
      </c>
      <c r="S4" s="25">
        <v>0</v>
      </c>
      <c r="T4" s="25">
        <v>9</v>
      </c>
      <c r="U4" s="25"/>
      <c r="V4" s="160"/>
      <c r="W4" s="28"/>
      <c r="X4" s="25"/>
      <c r="Y4" s="46"/>
      <c r="Z4" s="2"/>
      <c r="AA4" s="25"/>
      <c r="AB4" s="25"/>
      <c r="AC4" s="25"/>
      <c r="AD4" s="45"/>
      <c r="AE4" s="25"/>
      <c r="AF4" s="27"/>
      <c r="AG4" s="28"/>
      <c r="AH4" s="100"/>
      <c r="AI4" s="18"/>
      <c r="AJ4" s="18"/>
      <c r="AK4" s="18"/>
      <c r="AL4" s="24"/>
      <c r="AM4" s="25"/>
      <c r="AN4" s="25"/>
      <c r="AO4" s="45"/>
      <c r="AP4" s="25"/>
      <c r="AQ4" s="25"/>
      <c r="AR4" s="45"/>
      <c r="AS4" s="2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25"/>
      <c r="D5" s="2"/>
      <c r="E5" s="45"/>
      <c r="F5" s="45"/>
      <c r="G5" s="25"/>
      <c r="H5" s="25"/>
      <c r="I5" s="25"/>
      <c r="J5" s="27"/>
      <c r="K5" s="28"/>
      <c r="L5" s="100"/>
      <c r="M5" s="18"/>
      <c r="N5" s="18"/>
      <c r="O5" s="18"/>
      <c r="P5" s="24"/>
      <c r="Q5" s="25"/>
      <c r="R5" s="25"/>
      <c r="S5" s="45"/>
      <c r="T5" s="25"/>
      <c r="U5" s="25"/>
      <c r="V5" s="160"/>
      <c r="W5" s="28"/>
      <c r="X5" s="25"/>
      <c r="Y5" s="46"/>
      <c r="Z5" s="2"/>
      <c r="AA5" s="25"/>
      <c r="AB5" s="25"/>
      <c r="AC5" s="25"/>
      <c r="AD5" s="45"/>
      <c r="AE5" s="25"/>
      <c r="AF5" s="27"/>
      <c r="AG5" s="28"/>
      <c r="AH5" s="100"/>
      <c r="AI5" s="18"/>
      <c r="AJ5" s="18"/>
      <c r="AK5" s="18"/>
      <c r="AL5" s="24"/>
      <c r="AM5" s="25"/>
      <c r="AN5" s="25"/>
      <c r="AO5" s="45"/>
      <c r="AP5" s="25"/>
      <c r="AQ5" s="25"/>
      <c r="AR5" s="45"/>
      <c r="AS5" s="2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1984</v>
      </c>
      <c r="C6" s="25" t="s">
        <v>39</v>
      </c>
      <c r="D6" s="2" t="s">
        <v>37</v>
      </c>
      <c r="E6" s="25">
        <v>10</v>
      </c>
      <c r="F6" s="25">
        <v>3</v>
      </c>
      <c r="G6" s="25">
        <v>13</v>
      </c>
      <c r="H6" s="25">
        <v>14</v>
      </c>
      <c r="I6" s="25"/>
      <c r="J6" s="27"/>
      <c r="K6" s="176"/>
      <c r="L6" s="25" t="s">
        <v>39</v>
      </c>
      <c r="M6" s="18"/>
      <c r="N6" s="25" t="s">
        <v>39</v>
      </c>
      <c r="O6" s="18"/>
      <c r="P6" s="24"/>
      <c r="Q6" s="25">
        <v>9</v>
      </c>
      <c r="R6" s="25">
        <v>2</v>
      </c>
      <c r="S6" s="25">
        <v>25</v>
      </c>
      <c r="T6" s="25">
        <v>8</v>
      </c>
      <c r="U6" s="25"/>
      <c r="V6" s="45"/>
      <c r="W6" s="28"/>
      <c r="X6" s="25"/>
      <c r="Y6" s="46"/>
      <c r="Z6" s="2"/>
      <c r="AA6" s="25"/>
      <c r="AB6" s="25"/>
      <c r="AC6" s="25"/>
      <c r="AD6" s="45"/>
      <c r="AE6" s="25"/>
      <c r="AF6" s="27"/>
      <c r="AG6" s="28"/>
      <c r="AH6" s="100"/>
      <c r="AI6" s="18"/>
      <c r="AJ6" s="18"/>
      <c r="AK6" s="18"/>
      <c r="AL6" s="24"/>
      <c r="AM6" s="25"/>
      <c r="AN6" s="25"/>
      <c r="AO6" s="45"/>
      <c r="AP6" s="25"/>
      <c r="AQ6" s="25"/>
      <c r="AR6" s="45"/>
      <c r="AS6" s="2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25"/>
      <c r="D7" s="2"/>
      <c r="E7" s="25"/>
      <c r="F7" s="25"/>
      <c r="G7" s="25"/>
      <c r="H7" s="25"/>
      <c r="I7" s="25"/>
      <c r="J7" s="27"/>
      <c r="K7" s="176"/>
      <c r="L7" s="100"/>
      <c r="M7" s="18"/>
      <c r="N7" s="18"/>
      <c r="O7" s="18"/>
      <c r="P7" s="24"/>
      <c r="Q7" s="25"/>
      <c r="R7" s="25"/>
      <c r="S7" s="45"/>
      <c r="T7" s="25"/>
      <c r="U7" s="25"/>
      <c r="V7" s="45"/>
      <c r="W7" s="28"/>
      <c r="X7" s="25"/>
      <c r="Y7" s="46"/>
      <c r="Z7" s="2"/>
      <c r="AA7" s="25"/>
      <c r="AB7" s="25"/>
      <c r="AC7" s="25"/>
      <c r="AD7" s="45"/>
      <c r="AE7" s="25"/>
      <c r="AF7" s="27"/>
      <c r="AG7" s="28"/>
      <c r="AH7" s="100"/>
      <c r="AI7" s="18"/>
      <c r="AJ7" s="18"/>
      <c r="AK7" s="18"/>
      <c r="AL7" s="24"/>
      <c r="AM7" s="25"/>
      <c r="AN7" s="25"/>
      <c r="AO7" s="45"/>
      <c r="AP7" s="25"/>
      <c r="AQ7" s="25"/>
      <c r="AR7" s="45"/>
      <c r="AS7" s="2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/>
      <c r="C8" s="25"/>
      <c r="D8" s="26"/>
      <c r="E8" s="25"/>
      <c r="F8" s="25"/>
      <c r="G8" s="25"/>
      <c r="H8" s="25"/>
      <c r="I8" s="25"/>
      <c r="J8" s="27"/>
      <c r="K8" s="28"/>
      <c r="L8" s="100"/>
      <c r="M8" s="18"/>
      <c r="N8" s="18"/>
      <c r="O8" s="18"/>
      <c r="P8" s="24"/>
      <c r="Q8" s="25"/>
      <c r="R8" s="25"/>
      <c r="S8" s="45"/>
      <c r="T8" s="25"/>
      <c r="U8" s="25"/>
      <c r="V8" s="45"/>
      <c r="W8" s="28"/>
      <c r="X8" s="25">
        <v>1986</v>
      </c>
      <c r="Y8" s="25" t="s">
        <v>41</v>
      </c>
      <c r="Z8" s="42" t="s">
        <v>42</v>
      </c>
      <c r="AA8" s="25">
        <v>22</v>
      </c>
      <c r="AB8" s="25">
        <v>5</v>
      </c>
      <c r="AC8" s="25">
        <v>40</v>
      </c>
      <c r="AD8" s="25">
        <v>33</v>
      </c>
      <c r="AE8" s="25"/>
      <c r="AF8" s="30"/>
      <c r="AG8" s="24"/>
      <c r="AH8" s="25" t="s">
        <v>41</v>
      </c>
      <c r="AI8" s="25" t="s">
        <v>147</v>
      </c>
      <c r="AJ8" s="25" t="s">
        <v>41</v>
      </c>
      <c r="AK8" s="18"/>
      <c r="AL8" s="24"/>
      <c r="AM8" s="25"/>
      <c r="AN8" s="25"/>
      <c r="AO8" s="25"/>
      <c r="AP8" s="25"/>
      <c r="AQ8" s="25"/>
      <c r="AR8" s="45"/>
      <c r="AS8" s="2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1987</v>
      </c>
      <c r="C9" s="25" t="s">
        <v>60</v>
      </c>
      <c r="D9" s="2" t="s">
        <v>42</v>
      </c>
      <c r="E9" s="25">
        <v>20</v>
      </c>
      <c r="F9" s="25">
        <v>0</v>
      </c>
      <c r="G9" s="25">
        <v>22</v>
      </c>
      <c r="H9" s="25">
        <v>20</v>
      </c>
      <c r="I9" s="25"/>
      <c r="J9" s="27"/>
      <c r="K9" s="28"/>
      <c r="L9" s="100"/>
      <c r="M9" s="18"/>
      <c r="N9" s="18"/>
      <c r="O9" s="18"/>
      <c r="Q9" s="25"/>
      <c r="R9" s="25"/>
      <c r="S9" s="45"/>
      <c r="T9" s="25"/>
      <c r="U9" s="25"/>
      <c r="V9" s="45"/>
      <c r="W9" s="28"/>
      <c r="X9" s="25"/>
      <c r="Y9" s="46"/>
      <c r="Z9" s="2"/>
      <c r="AA9" s="25"/>
      <c r="AB9" s="25"/>
      <c r="AC9" s="25"/>
      <c r="AD9" s="45"/>
      <c r="AE9" s="25"/>
      <c r="AF9" s="27"/>
      <c r="AG9" s="28"/>
      <c r="AH9" s="100"/>
      <c r="AI9" s="18"/>
      <c r="AJ9" s="18"/>
      <c r="AK9" s="18"/>
      <c r="AM9" s="25"/>
      <c r="AN9" s="25"/>
      <c r="AO9" s="45"/>
      <c r="AP9" s="25"/>
      <c r="AQ9" s="25"/>
      <c r="AR9" s="45"/>
      <c r="AS9" s="2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>
        <v>1988</v>
      </c>
      <c r="C10" s="25" t="s">
        <v>39</v>
      </c>
      <c r="D10" s="2" t="s">
        <v>42</v>
      </c>
      <c r="E10" s="25">
        <v>22</v>
      </c>
      <c r="F10" s="25">
        <v>5</v>
      </c>
      <c r="G10" s="25">
        <v>31</v>
      </c>
      <c r="H10" s="25">
        <v>24</v>
      </c>
      <c r="I10" s="25"/>
      <c r="J10" s="27"/>
      <c r="K10" s="24"/>
      <c r="L10" s="25" t="s">
        <v>39</v>
      </c>
      <c r="M10" s="18"/>
      <c r="N10" s="18" t="s">
        <v>148</v>
      </c>
      <c r="O10" s="18"/>
      <c r="Q10" s="25"/>
      <c r="R10" s="25"/>
      <c r="S10" s="45"/>
      <c r="T10" s="25"/>
      <c r="U10" s="25"/>
      <c r="V10" s="45"/>
      <c r="W10" s="28"/>
      <c r="X10" s="25"/>
      <c r="Y10" s="46"/>
      <c r="Z10" s="2"/>
      <c r="AA10" s="25"/>
      <c r="AB10" s="25"/>
      <c r="AC10" s="25"/>
      <c r="AD10" s="45"/>
      <c r="AE10" s="25"/>
      <c r="AF10" s="27"/>
      <c r="AG10" s="28"/>
      <c r="AH10" s="100"/>
      <c r="AI10" s="18"/>
      <c r="AJ10" s="18"/>
      <c r="AK10" s="18"/>
      <c r="AM10" s="25"/>
      <c r="AN10" s="25"/>
      <c r="AO10" s="45"/>
      <c r="AP10" s="25"/>
      <c r="AQ10" s="25"/>
      <c r="AR10" s="45"/>
      <c r="AS10" s="2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/>
      <c r="C11" s="45"/>
      <c r="D11" s="2"/>
      <c r="E11" s="45"/>
      <c r="F11" s="45"/>
      <c r="G11" s="25"/>
      <c r="H11" s="25"/>
      <c r="I11" s="25"/>
      <c r="J11" s="27"/>
      <c r="K11" s="28"/>
      <c r="L11" s="100"/>
      <c r="M11" s="18"/>
      <c r="N11" s="18"/>
      <c r="O11" s="18"/>
      <c r="Q11" s="25"/>
      <c r="R11" s="25"/>
      <c r="S11" s="45"/>
      <c r="T11" s="25"/>
      <c r="U11" s="25"/>
      <c r="V11" s="45"/>
      <c r="W11" s="28"/>
      <c r="X11" s="25">
        <v>1990</v>
      </c>
      <c r="Y11" s="25" t="s">
        <v>39</v>
      </c>
      <c r="Z11" s="26" t="s">
        <v>53</v>
      </c>
      <c r="AA11" s="25">
        <v>21</v>
      </c>
      <c r="AB11" s="25">
        <v>8</v>
      </c>
      <c r="AC11" s="25">
        <v>49</v>
      </c>
      <c r="AD11" s="25">
        <v>36</v>
      </c>
      <c r="AE11" s="25"/>
      <c r="AF11" s="27"/>
      <c r="AG11" s="28"/>
      <c r="AH11" s="25" t="s">
        <v>41</v>
      </c>
      <c r="AI11" s="18" t="s">
        <v>40</v>
      </c>
      <c r="AJ11" s="25" t="s">
        <v>41</v>
      </c>
      <c r="AK11" s="18"/>
      <c r="AM11" s="25"/>
      <c r="AN11" s="25"/>
      <c r="AO11" s="45"/>
      <c r="AP11" s="25"/>
      <c r="AQ11" s="25"/>
      <c r="AR11" s="45"/>
      <c r="AS11" s="2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5">
        <v>1991</v>
      </c>
      <c r="C12" s="45" t="s">
        <v>41</v>
      </c>
      <c r="D12" s="2" t="s">
        <v>42</v>
      </c>
      <c r="E12" s="25">
        <v>22</v>
      </c>
      <c r="F12" s="25">
        <v>2</v>
      </c>
      <c r="G12" s="25">
        <v>37</v>
      </c>
      <c r="H12" s="25">
        <v>18</v>
      </c>
      <c r="I12" s="25">
        <v>127</v>
      </c>
      <c r="J12" s="27"/>
      <c r="K12" s="28"/>
      <c r="L12" s="100"/>
      <c r="M12" s="18"/>
      <c r="N12" s="18"/>
      <c r="O12" s="18"/>
      <c r="Q12" s="25"/>
      <c r="R12" s="25"/>
      <c r="S12" s="45"/>
      <c r="T12" s="25"/>
      <c r="U12" s="25"/>
      <c r="V12" s="45"/>
      <c r="W12" s="28"/>
      <c r="X12" s="25"/>
      <c r="Y12" s="46"/>
      <c r="Z12" s="2"/>
      <c r="AA12" s="25"/>
      <c r="AB12" s="25"/>
      <c r="AC12" s="25"/>
      <c r="AD12" s="45"/>
      <c r="AE12" s="25"/>
      <c r="AF12" s="27"/>
      <c r="AG12" s="28"/>
      <c r="AH12" s="100"/>
      <c r="AI12" s="18"/>
      <c r="AJ12" s="18"/>
      <c r="AK12" s="18"/>
      <c r="AM12" s="25"/>
      <c r="AN12" s="25"/>
      <c r="AO12" s="45"/>
      <c r="AP12" s="25"/>
      <c r="AQ12" s="25"/>
      <c r="AR12" s="45"/>
      <c r="AS12" s="2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85" t="s">
        <v>143</v>
      </c>
      <c r="C13" s="89"/>
      <c r="D13" s="88"/>
      <c r="E13" s="87">
        <f>SUM(E4:E12)</f>
        <v>82</v>
      </c>
      <c r="F13" s="87">
        <f>SUM(F4:F12)</f>
        <v>10</v>
      </c>
      <c r="G13" s="87">
        <f>SUM(G4:G12)</f>
        <v>104</v>
      </c>
      <c r="H13" s="87">
        <f>SUM(H4:H12)</f>
        <v>86</v>
      </c>
      <c r="I13" s="87">
        <f>SUM(I4:I12)</f>
        <v>167</v>
      </c>
      <c r="J13" s="161">
        <v>0</v>
      </c>
      <c r="K13" s="113">
        <f>SUM(K4:K12)</f>
        <v>0</v>
      </c>
      <c r="L13" s="22"/>
      <c r="M13" s="20"/>
      <c r="N13" s="150"/>
      <c r="O13" s="151"/>
      <c r="P13" s="24"/>
      <c r="Q13" s="87">
        <f>SUM(Q4:Q12)</f>
        <v>19</v>
      </c>
      <c r="R13" s="87">
        <f>SUM(R4:R12)</f>
        <v>2</v>
      </c>
      <c r="S13" s="87">
        <f>SUM(S4:S12)</f>
        <v>25</v>
      </c>
      <c r="T13" s="87">
        <f>SUM(T4:T12)</f>
        <v>17</v>
      </c>
      <c r="U13" s="87">
        <f>SUM(U4:U12)</f>
        <v>0</v>
      </c>
      <c r="V13" s="47">
        <v>0</v>
      </c>
      <c r="W13" s="113">
        <f>SUM(W4:W12)</f>
        <v>0</v>
      </c>
      <c r="X13" s="16" t="s">
        <v>143</v>
      </c>
      <c r="Y13" s="17"/>
      <c r="Z13" s="15"/>
      <c r="AA13" s="87">
        <f>SUM(AA4:AA12)</f>
        <v>43</v>
      </c>
      <c r="AB13" s="87">
        <f>SUM(AB4:AB12)</f>
        <v>13</v>
      </c>
      <c r="AC13" s="87">
        <f>SUM(AC4:AC12)</f>
        <v>89</v>
      </c>
      <c r="AD13" s="87">
        <f>SUM(AD4:AD12)</f>
        <v>69</v>
      </c>
      <c r="AE13" s="87">
        <f>SUM(AE4:AE12)</f>
        <v>0</v>
      </c>
      <c r="AF13" s="161">
        <v>0</v>
      </c>
      <c r="AG13" s="113">
        <f>SUM(AG4:AG12)</f>
        <v>0</v>
      </c>
      <c r="AH13" s="22"/>
      <c r="AI13" s="20"/>
      <c r="AJ13" s="150"/>
      <c r="AK13" s="151"/>
      <c r="AL13" s="24"/>
      <c r="AM13" s="87">
        <f>SUM(AM4:AM12)</f>
        <v>0</v>
      </c>
      <c r="AN13" s="87">
        <f>SUM(AN4:AN12)</f>
        <v>0</v>
      </c>
      <c r="AO13" s="87">
        <f>SUM(AO4:AO12)</f>
        <v>0</v>
      </c>
      <c r="AP13" s="87">
        <f>SUM(AP4:AP12)</f>
        <v>0</v>
      </c>
      <c r="AQ13" s="87">
        <f>SUM(AQ4:AQ12)</f>
        <v>0</v>
      </c>
      <c r="AR13" s="47">
        <v>0</v>
      </c>
      <c r="AS13" s="159">
        <f>SUM(AS4:AS12)</f>
        <v>0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50"/>
      <c r="K14" s="28"/>
      <c r="L14" s="24"/>
      <c r="M14" s="24"/>
      <c r="N14" s="24"/>
      <c r="O14" s="24"/>
      <c r="P14" s="49"/>
      <c r="Q14" s="49"/>
      <c r="R14" s="52"/>
      <c r="S14" s="49"/>
      <c r="T14" s="49"/>
      <c r="U14" s="24"/>
      <c r="V14" s="24"/>
      <c r="W14" s="28"/>
      <c r="X14" s="49"/>
      <c r="Y14" s="49"/>
      <c r="Z14" s="49"/>
      <c r="AA14" s="49"/>
      <c r="AB14" s="49"/>
      <c r="AC14" s="49"/>
      <c r="AD14" s="49"/>
      <c r="AE14" s="49"/>
      <c r="AF14" s="50"/>
      <c r="AG14" s="28"/>
      <c r="AH14" s="24"/>
      <c r="AI14" s="24"/>
      <c r="AJ14" s="24"/>
      <c r="AK14" s="24"/>
      <c r="AL14" s="49"/>
      <c r="AM14" s="49"/>
      <c r="AN14" s="52"/>
      <c r="AO14" s="49"/>
      <c r="AP14" s="49"/>
      <c r="AQ14" s="24"/>
      <c r="AR14" s="24"/>
      <c r="AS14" s="28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62" t="s">
        <v>144</v>
      </c>
      <c r="C15" s="163"/>
      <c r="D15" s="16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145</v>
      </c>
      <c r="O15" s="18" t="s">
        <v>146</v>
      </c>
      <c r="Q15" s="52"/>
      <c r="R15" s="52" t="s">
        <v>54</v>
      </c>
      <c r="S15" s="52"/>
      <c r="T15" s="49" t="s">
        <v>55</v>
      </c>
      <c r="U15" s="24"/>
      <c r="V15" s="28"/>
      <c r="W15" s="28"/>
      <c r="X15" s="165"/>
      <c r="Y15" s="165"/>
      <c r="Z15" s="165"/>
      <c r="AA15" s="165"/>
      <c r="AB15" s="165"/>
      <c r="AC15" s="49"/>
      <c r="AD15" s="49"/>
      <c r="AE15" s="49"/>
      <c r="AF15" s="49"/>
      <c r="AG15" s="49"/>
      <c r="AH15" s="49"/>
      <c r="AI15" s="49"/>
      <c r="AJ15" s="49"/>
      <c r="AK15" s="49"/>
      <c r="AM15" s="28"/>
      <c r="AN15" s="165"/>
      <c r="AO15" s="165"/>
      <c r="AP15" s="165"/>
      <c r="AQ15" s="165"/>
      <c r="AR15" s="165"/>
      <c r="AS15" s="165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54" t="s">
        <v>12</v>
      </c>
      <c r="C16" s="12"/>
      <c r="D16" s="56"/>
      <c r="E16" s="166">
        <v>222</v>
      </c>
      <c r="F16" s="166">
        <v>17</v>
      </c>
      <c r="G16" s="166">
        <v>132</v>
      </c>
      <c r="H16" s="166">
        <v>103</v>
      </c>
      <c r="I16" s="166">
        <v>907</v>
      </c>
      <c r="J16" s="167">
        <v>0.51900000000000002</v>
      </c>
      <c r="K16" s="49">
        <f>PRODUCT(I16/J16)</f>
        <v>1747.591522157996</v>
      </c>
      <c r="L16" s="168">
        <f t="shared" ref="L16:L17" si="0">PRODUCT((F16+G16)/E16)</f>
        <v>0.6711711711711712</v>
      </c>
      <c r="M16" s="168">
        <f t="shared" ref="M16:M17" si="1">PRODUCT(H16/E16)</f>
        <v>0.46396396396396394</v>
      </c>
      <c r="N16" s="168">
        <f t="shared" ref="N16:N17" si="2">PRODUCT((F16+G16+H16)/E16)</f>
        <v>1.1351351351351351</v>
      </c>
      <c r="O16" s="168">
        <f t="shared" ref="O16" si="3">PRODUCT(I16/E16)</f>
        <v>4.0855855855855854</v>
      </c>
      <c r="Q16" s="52"/>
      <c r="R16" s="52"/>
      <c r="S16" s="52"/>
      <c r="T16" s="49" t="s">
        <v>56</v>
      </c>
      <c r="U16" s="49"/>
      <c r="V16" s="49"/>
      <c r="W16" s="49"/>
      <c r="X16" s="52"/>
      <c r="Y16" s="52"/>
      <c r="Z16" s="52"/>
      <c r="AA16" s="52"/>
      <c r="AB16" s="52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2"/>
      <c r="AO16" s="52"/>
      <c r="AP16" s="52"/>
      <c r="AQ16" s="52"/>
      <c r="AR16" s="52"/>
      <c r="AS16" s="52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69" t="s">
        <v>138</v>
      </c>
      <c r="C17" s="170"/>
      <c r="D17" s="171"/>
      <c r="E17" s="166">
        <f>PRODUCT(E13+Q13)</f>
        <v>101</v>
      </c>
      <c r="F17" s="166">
        <f>PRODUCT(F13+R13)</f>
        <v>12</v>
      </c>
      <c r="G17" s="166">
        <f>PRODUCT(G13+S13)</f>
        <v>129</v>
      </c>
      <c r="H17" s="166">
        <f>PRODUCT(H13+T13)</f>
        <v>103</v>
      </c>
      <c r="I17" s="166">
        <f>PRODUCT(I13+U13)</f>
        <v>167</v>
      </c>
      <c r="J17" s="167"/>
      <c r="K17" s="49">
        <f>PRODUCT(K13+W13)</f>
        <v>0</v>
      </c>
      <c r="L17" s="168">
        <f t="shared" si="0"/>
        <v>1.3960396039603959</v>
      </c>
      <c r="M17" s="168">
        <f t="shared" si="1"/>
        <v>1.0198019801980198</v>
      </c>
      <c r="N17" s="168">
        <f t="shared" si="2"/>
        <v>2.4158415841584158</v>
      </c>
      <c r="O17" s="168">
        <f>PRODUCT(I17/30)</f>
        <v>5.5666666666666664</v>
      </c>
      <c r="Q17" s="52"/>
      <c r="R17" s="52"/>
      <c r="S17" s="52"/>
      <c r="T17" s="49" t="s">
        <v>57</v>
      </c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38" t="s">
        <v>141</v>
      </c>
      <c r="C18" s="172"/>
      <c r="D18" s="173"/>
      <c r="E18" s="166">
        <f>PRODUCT(AA13+AM13)</f>
        <v>43</v>
      </c>
      <c r="F18" s="166">
        <f>PRODUCT(AB13+AN13)</f>
        <v>13</v>
      </c>
      <c r="G18" s="166">
        <f>PRODUCT(AC13+AO13)</f>
        <v>89</v>
      </c>
      <c r="H18" s="166">
        <f>PRODUCT(AD13+AP13)</f>
        <v>69</v>
      </c>
      <c r="I18" s="166">
        <f>PRODUCT(AE13+AQ13)</f>
        <v>0</v>
      </c>
      <c r="J18" s="167">
        <v>0</v>
      </c>
      <c r="K18" s="24">
        <f>PRODUCT(AG13+AS13)</f>
        <v>0</v>
      </c>
      <c r="L18" s="168">
        <f t="shared" ref="L18" si="4">PRODUCT((F18+G18)/E18)</f>
        <v>2.3720930232558142</v>
      </c>
      <c r="M18" s="168">
        <f t="shared" ref="M18" si="5">PRODUCT(H18/E18)</f>
        <v>1.6046511627906976</v>
      </c>
      <c r="N18" s="168">
        <f t="shared" ref="N18" si="6">PRODUCT((F18+G18+H18)/E18)</f>
        <v>3.9767441860465116</v>
      </c>
      <c r="O18" s="168">
        <f>PRODUCT(I18/30)</f>
        <v>0</v>
      </c>
      <c r="Q18" s="52"/>
      <c r="R18" s="52"/>
      <c r="S18" s="24"/>
      <c r="T18" s="24"/>
      <c r="U18" s="24"/>
      <c r="V18" s="24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24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74" t="s">
        <v>143</v>
      </c>
      <c r="C19" s="106"/>
      <c r="D19" s="175"/>
      <c r="E19" s="166">
        <f>SUM(E16:E18)</f>
        <v>366</v>
      </c>
      <c r="F19" s="166">
        <f t="shared" ref="F19:I19" si="7">SUM(F16:F18)</f>
        <v>42</v>
      </c>
      <c r="G19" s="166">
        <f t="shared" si="7"/>
        <v>350</v>
      </c>
      <c r="H19" s="166">
        <f t="shared" si="7"/>
        <v>275</v>
      </c>
      <c r="I19" s="166">
        <f t="shared" si="7"/>
        <v>1074</v>
      </c>
      <c r="J19" s="167"/>
      <c r="K19" s="49">
        <f>SUM(K16:K18)</f>
        <v>1747.591522157996</v>
      </c>
      <c r="L19" s="168">
        <f>PRODUCT((F19+G19)/E19)</f>
        <v>1.0710382513661203</v>
      </c>
      <c r="M19" s="168">
        <f>PRODUCT(H19/E19)</f>
        <v>0.75136612021857918</v>
      </c>
      <c r="N19" s="168">
        <f>PRODUCT((F19+G19+H19)/E19)</f>
        <v>1.8224043715846994</v>
      </c>
      <c r="O19" s="168">
        <f>PRODUCT(I19/252)</f>
        <v>4.2619047619047619</v>
      </c>
      <c r="Q19" s="24"/>
      <c r="R19" s="24"/>
      <c r="S19" s="24"/>
      <c r="T19" s="24"/>
      <c r="U19" s="24"/>
      <c r="V19" s="24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24"/>
      <c r="F20" s="24"/>
      <c r="G20" s="24"/>
      <c r="H20" s="24"/>
      <c r="I20" s="24"/>
      <c r="J20" s="49"/>
      <c r="K20" s="49"/>
      <c r="L20" s="24"/>
      <c r="M20" s="24"/>
      <c r="N20" s="24"/>
      <c r="O20" s="24"/>
      <c r="P20" s="49"/>
      <c r="Q20" s="49"/>
      <c r="R20" s="49"/>
      <c r="S20" s="24"/>
      <c r="T20" s="24"/>
      <c r="U20" s="24"/>
      <c r="V20" s="24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24"/>
      <c r="T21" s="24"/>
      <c r="U21" s="24"/>
      <c r="V21" s="24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24"/>
      <c r="T22" s="24"/>
      <c r="U22" s="24"/>
      <c r="V22" s="24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24"/>
      <c r="T23" s="24"/>
      <c r="U23" s="24"/>
      <c r="V23" s="24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24"/>
      <c r="T24" s="24"/>
      <c r="U24" s="24"/>
      <c r="V24" s="24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24"/>
      <c r="T25" s="24"/>
      <c r="U25" s="24"/>
      <c r="V25" s="24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24"/>
      <c r="T26" s="24"/>
      <c r="U26" s="24"/>
      <c r="V26" s="24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24"/>
      <c r="T27" s="24"/>
      <c r="U27" s="24"/>
      <c r="V27" s="24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24"/>
      <c r="T28" s="24"/>
      <c r="U28" s="24"/>
      <c r="V28" s="24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24"/>
      <c r="T29" s="24"/>
      <c r="U29" s="24"/>
      <c r="V29" s="24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24"/>
      <c r="T30" s="24"/>
      <c r="U30" s="24"/>
      <c r="V30" s="24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24"/>
      <c r="T31" s="24"/>
      <c r="U31" s="24"/>
      <c r="V31" s="24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24"/>
      <c r="T32" s="24"/>
      <c r="U32" s="24"/>
      <c r="V32" s="24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24"/>
      <c r="T33" s="24"/>
      <c r="U33" s="24"/>
      <c r="V33" s="24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24"/>
      <c r="T34" s="24"/>
      <c r="U34" s="24"/>
      <c r="V34" s="24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24"/>
      <c r="T35" s="24"/>
      <c r="U35" s="24"/>
      <c r="V35" s="24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24"/>
      <c r="T36" s="24"/>
      <c r="U36" s="24"/>
      <c r="V36" s="24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24"/>
      <c r="T37" s="24"/>
      <c r="U37" s="24"/>
      <c r="V37" s="24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24"/>
      <c r="T38" s="24"/>
      <c r="U38" s="24"/>
      <c r="V38" s="24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24"/>
      <c r="T39" s="24"/>
      <c r="U39" s="24"/>
      <c r="V39" s="24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24"/>
      <c r="T40" s="24"/>
      <c r="U40" s="24"/>
      <c r="V40" s="24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24"/>
      <c r="T41" s="24"/>
      <c r="U41" s="24"/>
      <c r="V41" s="24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24"/>
      <c r="T43" s="24"/>
      <c r="U43" s="24"/>
      <c r="V43" s="24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24"/>
      <c r="T44" s="24"/>
      <c r="U44" s="24"/>
      <c r="V44" s="24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4"/>
      <c r="T45" s="24"/>
      <c r="U45" s="24"/>
      <c r="V45" s="24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24"/>
      <c r="T46" s="24"/>
      <c r="U46" s="24"/>
      <c r="V46" s="24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24"/>
      <c r="T47" s="24"/>
      <c r="U47" s="24"/>
      <c r="V47" s="24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24"/>
      <c r="T48" s="24"/>
      <c r="U48" s="24"/>
      <c r="V48" s="24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24"/>
      <c r="T49" s="24"/>
      <c r="U49" s="24"/>
      <c r="V49" s="24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24"/>
      <c r="T50" s="24"/>
      <c r="U50" s="24"/>
      <c r="V50" s="24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24"/>
      <c r="T51" s="24"/>
      <c r="U51" s="24"/>
      <c r="V51" s="24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24"/>
      <c r="T52" s="24"/>
      <c r="U52" s="24"/>
      <c r="V52" s="24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24"/>
      <c r="T53" s="24"/>
      <c r="U53" s="24"/>
      <c r="V53" s="24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24"/>
      <c r="T54" s="24"/>
      <c r="U54" s="24"/>
      <c r="V54" s="24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24"/>
      <c r="T55" s="24"/>
      <c r="U55" s="24"/>
      <c r="V55" s="24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24"/>
      <c r="T56" s="24"/>
      <c r="U56" s="24"/>
      <c r="V56" s="24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24"/>
      <c r="T57" s="24"/>
      <c r="U57" s="24"/>
      <c r="V57" s="24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24"/>
      <c r="T58" s="24"/>
      <c r="U58" s="24"/>
      <c r="V58" s="24"/>
      <c r="AC58" s="49"/>
      <c r="AD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24"/>
      <c r="T59" s="24"/>
      <c r="U59" s="24"/>
      <c r="V59" s="24"/>
      <c r="AC59" s="49"/>
      <c r="AD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24"/>
      <c r="T60" s="24"/>
      <c r="U60" s="24"/>
      <c r="V60" s="24"/>
      <c r="AC60" s="49"/>
      <c r="AD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24"/>
      <c r="T61" s="24"/>
      <c r="U61" s="24"/>
      <c r="V61" s="24"/>
      <c r="AC61" s="49"/>
      <c r="AD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24"/>
      <c r="T62" s="24"/>
      <c r="U62" s="24"/>
      <c r="V62" s="24"/>
      <c r="AC62" s="49"/>
      <c r="AD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24"/>
      <c r="T63" s="24"/>
      <c r="U63" s="24"/>
      <c r="V63" s="24"/>
      <c r="AC63" s="49"/>
      <c r="AD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24"/>
      <c r="T64" s="24"/>
      <c r="U64" s="24"/>
      <c r="V64" s="24"/>
      <c r="AC64" s="49"/>
      <c r="AD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24"/>
      <c r="T65" s="24"/>
      <c r="U65" s="24"/>
      <c r="V65" s="24"/>
      <c r="AC65" s="49"/>
      <c r="AD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24"/>
      <c r="T66" s="24"/>
      <c r="U66" s="24"/>
      <c r="V66" s="24"/>
      <c r="AC66" s="49"/>
      <c r="AD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24"/>
      <c r="T67" s="24"/>
      <c r="U67" s="24"/>
      <c r="V67" s="24"/>
      <c r="AC67" s="49"/>
      <c r="AD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24"/>
      <c r="T68" s="24"/>
      <c r="U68" s="24"/>
      <c r="V68" s="24"/>
      <c r="AC68" s="49"/>
      <c r="AD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24"/>
      <c r="T69" s="24"/>
      <c r="U69" s="24"/>
      <c r="V69" s="24"/>
      <c r="AC69" s="49"/>
      <c r="AD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24"/>
      <c r="T70" s="24"/>
      <c r="U70" s="24"/>
      <c r="V70" s="24"/>
      <c r="AC70" s="49"/>
      <c r="AD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24"/>
      <c r="T71" s="24"/>
      <c r="U71" s="24"/>
      <c r="V71" s="24"/>
      <c r="AC71" s="49"/>
      <c r="AD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24"/>
      <c r="T72" s="24"/>
      <c r="U72" s="24"/>
      <c r="V72" s="24"/>
      <c r="AC72" s="49"/>
      <c r="AD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24"/>
      <c r="T73" s="24"/>
      <c r="U73" s="24"/>
      <c r="V73" s="24"/>
      <c r="AC73" s="49"/>
      <c r="AD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24"/>
      <c r="T74" s="24"/>
      <c r="U74" s="24"/>
      <c r="V74" s="24"/>
      <c r="AC74" s="49"/>
      <c r="AD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24"/>
      <c r="T75" s="24"/>
      <c r="U75" s="24"/>
      <c r="V75" s="24"/>
      <c r="AC75" s="49"/>
      <c r="AD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24"/>
      <c r="T76" s="24"/>
      <c r="U76" s="24"/>
      <c r="V76" s="24"/>
      <c r="AC76" s="49"/>
      <c r="AD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24"/>
      <c r="T77" s="24"/>
      <c r="U77" s="24"/>
      <c r="V77" s="24"/>
      <c r="AC77" s="49"/>
      <c r="AD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24"/>
      <c r="T78" s="24"/>
      <c r="U78" s="24"/>
      <c r="V78" s="24"/>
      <c r="AC78" s="49"/>
      <c r="AD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24"/>
      <c r="T79" s="24"/>
      <c r="U79" s="24"/>
      <c r="V79" s="24"/>
      <c r="AC79" s="49"/>
      <c r="AD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24"/>
      <c r="T80" s="24"/>
      <c r="U80" s="24"/>
      <c r="V80" s="24"/>
      <c r="AC80" s="49"/>
      <c r="AD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24"/>
      <c r="T81" s="24"/>
      <c r="U81" s="24"/>
      <c r="V81" s="24"/>
      <c r="AC81" s="49"/>
      <c r="AD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24"/>
      <c r="T82" s="24"/>
      <c r="U82" s="24"/>
      <c r="V82" s="24"/>
      <c r="AC82" s="49"/>
      <c r="AD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24"/>
      <c r="T83" s="24"/>
      <c r="U83" s="24"/>
      <c r="V83" s="24"/>
      <c r="AC83" s="49"/>
      <c r="AD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24"/>
      <c r="T84" s="24"/>
      <c r="U84" s="24"/>
      <c r="V84" s="24"/>
      <c r="AC84" s="49"/>
      <c r="AD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24"/>
      <c r="T85" s="24"/>
      <c r="U85" s="24"/>
      <c r="V85" s="24"/>
      <c r="AC85" s="49"/>
      <c r="AD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24"/>
      <c r="T86" s="24"/>
      <c r="U86" s="24"/>
      <c r="V86" s="24"/>
      <c r="AC86" s="49"/>
      <c r="AD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24"/>
      <c r="T87" s="24"/>
      <c r="U87" s="24"/>
      <c r="V87" s="24"/>
      <c r="AC87" s="49"/>
      <c r="AD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24"/>
      <c r="T88" s="24"/>
      <c r="U88" s="24"/>
      <c r="V88" s="24"/>
      <c r="AC88" s="49"/>
      <c r="AD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24"/>
      <c r="T89" s="24"/>
      <c r="U89" s="24"/>
      <c r="V89" s="24"/>
      <c r="AC89" s="49"/>
      <c r="AD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24"/>
      <c r="T90" s="24"/>
      <c r="U90" s="24"/>
      <c r="V90" s="24"/>
      <c r="AC90" s="49"/>
      <c r="AD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24"/>
      <c r="T91" s="24"/>
      <c r="U91" s="24"/>
      <c r="V91" s="24"/>
      <c r="AC91" s="49"/>
      <c r="AD91" s="49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24"/>
      <c r="U92" s="24"/>
      <c r="V92" s="24"/>
      <c r="AC92" s="49"/>
      <c r="AD92" s="49"/>
      <c r="AH92" s="49"/>
      <c r="AI92" s="49"/>
      <c r="AJ92" s="49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24"/>
      <c r="U93" s="24"/>
      <c r="V93" s="24"/>
      <c r="AC93" s="49"/>
      <c r="AD93" s="49"/>
      <c r="AH93" s="49"/>
      <c r="AI93" s="49"/>
      <c r="AJ93" s="49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24"/>
      <c r="U94" s="24"/>
      <c r="V94" s="24"/>
      <c r="AC94" s="49"/>
      <c r="AD94" s="49"/>
      <c r="AH94" s="49"/>
      <c r="AI94" s="49"/>
      <c r="AJ94" s="49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24"/>
      <c r="U95" s="24"/>
      <c r="V95" s="24"/>
      <c r="AC95" s="49"/>
      <c r="AD95" s="49"/>
      <c r="AH95" s="49"/>
      <c r="AI95" s="49"/>
      <c r="AJ95" s="49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24"/>
      <c r="U96" s="24"/>
      <c r="V96" s="24"/>
      <c r="AC96" s="49"/>
      <c r="AD96" s="49"/>
      <c r="AH96" s="49"/>
      <c r="AI96" s="49"/>
      <c r="AJ96" s="49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24"/>
      <c r="U97" s="24"/>
      <c r="V97" s="24"/>
      <c r="AC97" s="49"/>
      <c r="AD97" s="49"/>
      <c r="AH97" s="49"/>
      <c r="AI97" s="49"/>
      <c r="AJ97" s="49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24"/>
      <c r="U98" s="24"/>
      <c r="V98" s="24"/>
      <c r="AC98" s="49"/>
      <c r="AD98" s="49"/>
      <c r="AH98" s="49"/>
      <c r="AI98" s="49"/>
      <c r="AJ98" s="49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24"/>
      <c r="U99" s="24"/>
      <c r="V99" s="24"/>
      <c r="AC99" s="49"/>
      <c r="AD99" s="49"/>
      <c r="AH99" s="49"/>
      <c r="AI99" s="49"/>
      <c r="AJ99" s="49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24"/>
      <c r="U100" s="24"/>
      <c r="V100" s="24"/>
      <c r="AC100" s="49"/>
      <c r="AD100" s="49"/>
      <c r="AH100" s="49"/>
      <c r="AI100" s="49"/>
      <c r="AJ100" s="49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24"/>
      <c r="U101" s="24"/>
      <c r="V101" s="24"/>
      <c r="AC101" s="49"/>
      <c r="AD101" s="49"/>
      <c r="AH101" s="49"/>
      <c r="AI101" s="49"/>
      <c r="AJ101" s="49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24"/>
      <c r="U102" s="24"/>
      <c r="V102" s="24"/>
      <c r="AC102" s="49"/>
      <c r="AD102" s="49"/>
      <c r="AH102" s="49"/>
      <c r="AI102" s="49"/>
      <c r="AJ102" s="49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24"/>
      <c r="U103" s="24"/>
      <c r="V103" s="24"/>
      <c r="AC103" s="49"/>
      <c r="AD103" s="49"/>
      <c r="AH103" s="49"/>
      <c r="AI103" s="49"/>
      <c r="AJ103" s="49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24"/>
      <c r="U104" s="24"/>
      <c r="V104" s="24"/>
      <c r="AC104" s="49"/>
      <c r="AD104" s="49"/>
      <c r="AH104" s="49"/>
      <c r="AI104" s="49"/>
      <c r="AJ104" s="49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24"/>
      <c r="U105" s="24"/>
      <c r="V105" s="24"/>
      <c r="AC105" s="49"/>
      <c r="AD105" s="49"/>
      <c r="AH105" s="49"/>
      <c r="AI105" s="49"/>
      <c r="AJ105" s="49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24"/>
      <c r="U106" s="24"/>
      <c r="V106" s="24"/>
      <c r="AC106" s="49"/>
      <c r="AD106" s="49"/>
      <c r="AH106" s="49"/>
      <c r="AI106" s="49"/>
      <c r="AJ106" s="49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24"/>
      <c r="U107" s="24"/>
      <c r="V107" s="24"/>
      <c r="AC107" s="49"/>
      <c r="AD107" s="49"/>
      <c r="AH107" s="49"/>
      <c r="AI107" s="49"/>
      <c r="AJ107" s="49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24"/>
      <c r="U108" s="24"/>
      <c r="V108" s="24"/>
      <c r="AC108" s="49"/>
      <c r="AD108" s="49"/>
      <c r="AH108" s="49"/>
      <c r="AI108" s="49"/>
      <c r="AJ108" s="49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24"/>
      <c r="U109" s="24"/>
      <c r="V109" s="24"/>
      <c r="AC109" s="49"/>
      <c r="AD109" s="49"/>
      <c r="AH109" s="49"/>
      <c r="AI109" s="49"/>
      <c r="AJ109" s="49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24"/>
      <c r="U110" s="24"/>
      <c r="V110" s="24"/>
      <c r="AC110" s="49"/>
      <c r="AD110" s="49"/>
      <c r="AH110" s="49"/>
      <c r="AI110" s="49"/>
      <c r="AJ110" s="49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24"/>
      <c r="U111" s="24"/>
      <c r="V111" s="24"/>
      <c r="AC111" s="49"/>
      <c r="AD111" s="49"/>
      <c r="AH111" s="49"/>
      <c r="AI111" s="49"/>
      <c r="AJ111" s="49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24"/>
      <c r="U112" s="24"/>
      <c r="V112" s="24"/>
      <c r="AC112" s="49"/>
      <c r="AD112" s="49"/>
      <c r="AH112" s="49"/>
      <c r="AI112" s="49"/>
      <c r="AJ112" s="49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24"/>
      <c r="U113" s="24"/>
      <c r="V113" s="24"/>
      <c r="AC113" s="49"/>
      <c r="AD113" s="49"/>
      <c r="AH113" s="49"/>
      <c r="AI113" s="49"/>
      <c r="AJ113" s="49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24"/>
      <c r="U114" s="24"/>
      <c r="V114" s="24"/>
      <c r="AC114" s="49"/>
      <c r="AD114" s="49"/>
      <c r="AH114" s="49"/>
      <c r="AI114" s="49"/>
      <c r="AJ114" s="49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24"/>
      <c r="U115" s="24"/>
      <c r="V115" s="24"/>
      <c r="AC115" s="49"/>
      <c r="AD115" s="49"/>
      <c r="AH115" s="49"/>
      <c r="AI115" s="49"/>
      <c r="AJ115" s="49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24"/>
      <c r="U116" s="24"/>
      <c r="V116" s="24"/>
      <c r="AC116" s="49"/>
      <c r="AD116" s="49"/>
      <c r="AH116" s="49"/>
      <c r="AI116" s="49"/>
      <c r="AJ116" s="49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24"/>
      <c r="U117" s="24"/>
      <c r="V117" s="24"/>
      <c r="AC117" s="49"/>
      <c r="AD117" s="49"/>
      <c r="AH117" s="49"/>
      <c r="AI117" s="49"/>
      <c r="AJ117" s="49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24"/>
      <c r="U118" s="24"/>
      <c r="V118" s="24"/>
      <c r="AC118" s="49"/>
      <c r="AD118" s="49"/>
      <c r="AH118" s="49"/>
      <c r="AI118" s="49"/>
      <c r="AJ118" s="49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24"/>
      <c r="U119" s="24"/>
      <c r="V119" s="24"/>
      <c r="AC119" s="49"/>
      <c r="AD119" s="49"/>
      <c r="AH119" s="49"/>
      <c r="AI119" s="49"/>
      <c r="AJ119" s="49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24"/>
      <c r="U120" s="24"/>
      <c r="V120" s="24"/>
      <c r="AC120" s="49"/>
      <c r="AD120" s="49"/>
      <c r="AH120" s="49"/>
      <c r="AI120" s="49"/>
      <c r="AJ120" s="49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24"/>
      <c r="U121" s="24"/>
      <c r="V121" s="24"/>
      <c r="AC121" s="49"/>
      <c r="AD121" s="49"/>
      <c r="AH121" s="49"/>
      <c r="AI121" s="49"/>
      <c r="AJ121" s="49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24"/>
      <c r="U122" s="24"/>
      <c r="V122" s="24"/>
      <c r="AC122" s="49"/>
      <c r="AD122" s="49"/>
      <c r="AH122" s="49"/>
      <c r="AI122" s="49"/>
      <c r="AJ122" s="49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24"/>
      <c r="U123" s="24"/>
      <c r="V123" s="24"/>
      <c r="AC123" s="49"/>
      <c r="AD123" s="49"/>
      <c r="AH123" s="49"/>
      <c r="AI123" s="49"/>
      <c r="AJ123" s="49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24"/>
      <c r="U124" s="24"/>
      <c r="V124" s="24"/>
      <c r="AC124" s="49"/>
      <c r="AD124" s="49"/>
      <c r="AH124" s="49"/>
      <c r="AI124" s="49"/>
      <c r="AJ124" s="49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24"/>
      <c r="U125" s="24"/>
      <c r="V125" s="24"/>
      <c r="AC125" s="49"/>
      <c r="AD125" s="49"/>
      <c r="AH125" s="49"/>
      <c r="AI125" s="49"/>
      <c r="AJ125" s="49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24"/>
      <c r="U126" s="24"/>
      <c r="V126" s="24"/>
      <c r="AC126" s="49"/>
      <c r="AD126" s="49"/>
      <c r="AH126" s="49"/>
      <c r="AI126" s="49"/>
      <c r="AJ126" s="49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24"/>
      <c r="U127" s="24"/>
      <c r="V127" s="24"/>
      <c r="AC127" s="49"/>
      <c r="AD127" s="49"/>
      <c r="AH127" s="49"/>
      <c r="AI127" s="49"/>
      <c r="AJ127" s="49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24"/>
      <c r="U128" s="24"/>
      <c r="V128" s="24"/>
      <c r="AC128" s="49"/>
      <c r="AD128" s="49"/>
      <c r="AH128" s="49"/>
      <c r="AI128" s="49"/>
      <c r="AJ128" s="49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24"/>
      <c r="U129" s="24"/>
      <c r="V129" s="24"/>
      <c r="AC129" s="49"/>
      <c r="AD129" s="49"/>
      <c r="AH129" s="49"/>
      <c r="AI129" s="49"/>
      <c r="AJ129" s="49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24"/>
      <c r="U130" s="24"/>
      <c r="V130" s="24"/>
      <c r="AC130" s="49"/>
      <c r="AD130" s="49"/>
      <c r="AH130" s="49"/>
      <c r="AI130" s="49"/>
      <c r="AJ130" s="49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24"/>
      <c r="U131" s="24"/>
      <c r="V131" s="24"/>
      <c r="AC131" s="49"/>
      <c r="AD131" s="49"/>
      <c r="AH131" s="49"/>
      <c r="AI131" s="49"/>
      <c r="AJ131" s="49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24"/>
      <c r="U132" s="24"/>
      <c r="V132" s="24"/>
      <c r="AC132" s="49"/>
      <c r="AD132" s="49"/>
      <c r="AH132" s="49"/>
      <c r="AI132" s="49"/>
      <c r="AJ132" s="49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24"/>
      <c r="U133" s="24"/>
      <c r="V133" s="24"/>
      <c r="AC133" s="49"/>
      <c r="AD133" s="49"/>
      <c r="AH133" s="49"/>
      <c r="AI133" s="49"/>
      <c r="AJ133" s="49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24"/>
      <c r="U134" s="24"/>
      <c r="V134" s="24"/>
      <c r="AC134" s="49"/>
      <c r="AD134" s="49"/>
      <c r="AH134" s="49"/>
      <c r="AI134" s="49"/>
      <c r="AJ134" s="49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24"/>
      <c r="U135" s="24"/>
      <c r="V135" s="24"/>
      <c r="AC135" s="49"/>
      <c r="AD135" s="49"/>
      <c r="AH135" s="49"/>
      <c r="AI135" s="49"/>
      <c r="AJ135" s="49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24"/>
      <c r="U136" s="24"/>
      <c r="V136" s="24"/>
      <c r="AC136" s="49"/>
      <c r="AD136" s="49"/>
      <c r="AH136" s="49"/>
      <c r="AI136" s="49"/>
      <c r="AJ136" s="49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24"/>
      <c r="U137" s="24"/>
      <c r="V137" s="24"/>
      <c r="AC137" s="49"/>
      <c r="AD137" s="49"/>
      <c r="AH137" s="49"/>
      <c r="AI137" s="49"/>
      <c r="AJ137" s="49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24"/>
      <c r="U138" s="24"/>
      <c r="V138" s="24"/>
      <c r="AC138" s="49"/>
      <c r="AD138" s="49"/>
      <c r="AH138" s="49"/>
      <c r="AI138" s="49"/>
      <c r="AJ138" s="49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24"/>
      <c r="U139" s="24"/>
      <c r="V139" s="24"/>
      <c r="AC139" s="49"/>
      <c r="AD139" s="49"/>
      <c r="AH139" s="49"/>
      <c r="AI139" s="49"/>
      <c r="AJ139" s="49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24"/>
      <c r="U140" s="24"/>
      <c r="V140" s="24"/>
      <c r="AC140" s="49"/>
      <c r="AD140" s="49"/>
      <c r="AH140" s="49"/>
      <c r="AI140" s="49"/>
      <c r="AJ140" s="49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24"/>
      <c r="U141" s="24"/>
      <c r="V141" s="24"/>
      <c r="AC141" s="49"/>
      <c r="AD141" s="49"/>
      <c r="AH141" s="49"/>
      <c r="AI141" s="49"/>
      <c r="AJ141" s="49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24"/>
      <c r="U142" s="24"/>
      <c r="V142" s="24"/>
      <c r="AC142" s="49"/>
      <c r="AD142" s="49"/>
      <c r="AH142" s="49"/>
      <c r="AI142" s="49"/>
      <c r="AJ142" s="49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24"/>
      <c r="U143" s="24"/>
      <c r="V143" s="24"/>
      <c r="AC143" s="49"/>
      <c r="AD143" s="49"/>
      <c r="AH143" s="49"/>
      <c r="AI143" s="49"/>
      <c r="AJ143" s="49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24"/>
      <c r="U144" s="24"/>
      <c r="V144" s="24"/>
      <c r="AC144" s="49"/>
      <c r="AD144" s="49"/>
      <c r="AH144" s="49"/>
      <c r="AI144" s="49"/>
      <c r="AJ144" s="49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24"/>
      <c r="U145" s="24"/>
      <c r="V145" s="24"/>
      <c r="AC145" s="49"/>
      <c r="AD145" s="49"/>
      <c r="AH145" s="49"/>
      <c r="AI145" s="49"/>
      <c r="AJ145" s="49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24"/>
      <c r="U146" s="24"/>
      <c r="V146" s="24"/>
      <c r="AC146" s="49"/>
      <c r="AD146" s="49"/>
      <c r="AH146" s="49"/>
      <c r="AI146" s="49"/>
      <c r="AJ146" s="49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24"/>
      <c r="U147" s="24"/>
      <c r="V147" s="24"/>
      <c r="AC147" s="49"/>
      <c r="AD147" s="49"/>
      <c r="AH147" s="49"/>
      <c r="AI147" s="49"/>
      <c r="AJ147" s="49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24"/>
      <c r="U148" s="24"/>
      <c r="V148" s="24"/>
      <c r="AC148" s="49"/>
      <c r="AD148" s="49"/>
      <c r="AH148" s="49"/>
      <c r="AI148" s="49"/>
      <c r="AJ148" s="49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24"/>
      <c r="U149" s="24"/>
      <c r="V149" s="24"/>
      <c r="AC149" s="49"/>
      <c r="AD149" s="49"/>
      <c r="AH149" s="49"/>
      <c r="AI149" s="49"/>
      <c r="AJ149" s="49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24"/>
      <c r="U150" s="24"/>
      <c r="V150" s="24"/>
      <c r="AC150" s="49"/>
      <c r="AD150" s="49"/>
      <c r="AH150" s="49"/>
      <c r="AI150" s="49"/>
      <c r="AJ150" s="49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24"/>
      <c r="U151" s="24"/>
      <c r="V151" s="24"/>
      <c r="AC151" s="49"/>
      <c r="AD151" s="49"/>
      <c r="AH151" s="49"/>
      <c r="AI151" s="49"/>
      <c r="AJ151" s="49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24"/>
      <c r="U152" s="24"/>
      <c r="V152" s="24"/>
      <c r="AC152" s="49"/>
      <c r="AD152" s="49"/>
      <c r="AH152" s="49"/>
      <c r="AI152" s="49"/>
      <c r="AJ152" s="49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24"/>
      <c r="U153" s="24"/>
      <c r="V153" s="24"/>
      <c r="AC153" s="49"/>
      <c r="AD153" s="49"/>
      <c r="AH153" s="49"/>
      <c r="AI153" s="49"/>
      <c r="AJ153" s="49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24"/>
      <c r="U154" s="24"/>
      <c r="V154" s="24"/>
      <c r="AC154" s="49"/>
      <c r="AD154" s="49"/>
      <c r="AH154" s="49"/>
      <c r="AI154" s="49"/>
      <c r="AJ154" s="49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24"/>
      <c r="U155" s="24"/>
      <c r="V155" s="24"/>
      <c r="AC155" s="49"/>
      <c r="AD155" s="49"/>
      <c r="AH155" s="49"/>
      <c r="AI155" s="49"/>
      <c r="AJ155" s="49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24"/>
      <c r="U156" s="24"/>
      <c r="V156" s="24"/>
      <c r="AC156" s="49"/>
      <c r="AD156" s="49"/>
      <c r="AH156" s="49"/>
      <c r="AI156" s="49"/>
      <c r="AJ156" s="49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24"/>
      <c r="U157" s="24"/>
      <c r="V157" s="24"/>
      <c r="AC157" s="49"/>
      <c r="AD157" s="49"/>
      <c r="AH157" s="49"/>
      <c r="AI157" s="49"/>
      <c r="AJ157" s="49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49"/>
      <c r="AD158" s="49"/>
      <c r="AH158" s="49"/>
      <c r="AI158" s="49"/>
      <c r="AJ158" s="49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49"/>
      <c r="AD159" s="49"/>
      <c r="AH159" s="49"/>
      <c r="AI159" s="49"/>
      <c r="AJ159" s="49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9"/>
      <c r="AD160" s="49"/>
      <c r="AH160" s="49"/>
      <c r="AI160" s="49"/>
      <c r="AJ160" s="49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9"/>
      <c r="AD161" s="49"/>
      <c r="AH161" s="49"/>
      <c r="AI161" s="49"/>
      <c r="AJ161" s="49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9"/>
      <c r="AD162" s="49"/>
      <c r="AH162" s="49"/>
      <c r="AI162" s="49"/>
      <c r="AJ162" s="49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9"/>
      <c r="AD163" s="49"/>
      <c r="AH163" s="49"/>
      <c r="AI163" s="49"/>
      <c r="AJ163" s="49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9"/>
      <c r="AD164" s="49"/>
      <c r="AH164" s="49"/>
      <c r="AI164" s="49"/>
      <c r="AJ164" s="49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9"/>
      <c r="AD165" s="49"/>
      <c r="AH165" s="49"/>
      <c r="AI165" s="49"/>
      <c r="AJ165" s="49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9"/>
      <c r="AD166" s="49"/>
      <c r="AH166" s="49"/>
      <c r="AI166" s="49"/>
      <c r="AJ166" s="49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9"/>
      <c r="AD167" s="49"/>
      <c r="AH167" s="49"/>
      <c r="AI167" s="49"/>
      <c r="AJ167" s="49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9"/>
      <c r="AD168" s="49"/>
      <c r="AH168" s="49"/>
      <c r="AI168" s="49"/>
      <c r="AJ168" s="49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9"/>
      <c r="AD169" s="49"/>
      <c r="AH169" s="49"/>
      <c r="AI169" s="49"/>
      <c r="AJ169" s="49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9"/>
      <c r="AD170" s="49"/>
      <c r="AH170" s="49"/>
      <c r="AI170" s="49"/>
      <c r="AJ170" s="49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9"/>
      <c r="AD171" s="49"/>
      <c r="AH171" s="49"/>
      <c r="AI171" s="49"/>
      <c r="AJ171" s="49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9"/>
      <c r="AD172" s="49"/>
      <c r="AH172" s="49"/>
      <c r="AI172" s="49"/>
      <c r="AJ172" s="49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9"/>
      <c r="AD173" s="49"/>
      <c r="AH173" s="49"/>
      <c r="AI173" s="49"/>
      <c r="AJ173" s="49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9"/>
      <c r="AD174" s="49"/>
      <c r="AH174" s="49"/>
      <c r="AI174" s="49"/>
      <c r="AJ174" s="49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9"/>
      <c r="AD175" s="49"/>
      <c r="AH175" s="49"/>
      <c r="AI175" s="49"/>
      <c r="AJ175" s="49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9"/>
      <c r="AD176" s="49"/>
      <c r="AH176" s="49"/>
      <c r="AI176" s="49"/>
      <c r="AJ176" s="49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9"/>
      <c r="AI177" s="49"/>
      <c r="AJ177" s="49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9"/>
      <c r="AI178" s="49"/>
      <c r="AJ178" s="49"/>
      <c r="AK178" s="4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9"/>
      <c r="AI179" s="49"/>
      <c r="AJ179" s="49"/>
      <c r="AK179" s="4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9"/>
      <c r="AI180" s="49"/>
      <c r="AJ180" s="49"/>
      <c r="AK180" s="49"/>
      <c r="AL180" s="24"/>
    </row>
    <row r="181" spans="12:57" ht="14.25" x14ac:dyDescent="0.2">
      <c r="L181" s="24"/>
      <c r="M181" s="24"/>
      <c r="N181" s="24"/>
      <c r="O181" s="24"/>
      <c r="P181" s="24"/>
      <c r="AH181" s="49"/>
      <c r="AI181" s="49"/>
      <c r="AJ181" s="49"/>
      <c r="AK181" s="49"/>
      <c r="AL181" s="24"/>
    </row>
    <row r="182" spans="12:57" ht="14.25" x14ac:dyDescent="0.2">
      <c r="L182" s="24"/>
      <c r="M182" s="24"/>
      <c r="N182" s="24"/>
      <c r="O182" s="24"/>
      <c r="P182" s="24"/>
      <c r="AH182" s="49"/>
      <c r="AI182" s="49"/>
      <c r="AJ182" s="49"/>
      <c r="AK182" s="49"/>
      <c r="AL182" s="24"/>
    </row>
    <row r="183" spans="12:57" ht="14.25" x14ac:dyDescent="0.2">
      <c r="L183" s="24"/>
      <c r="M183" s="24"/>
      <c r="N183" s="24"/>
      <c r="O183" s="24"/>
      <c r="P183" s="24"/>
      <c r="AH183" s="49"/>
      <c r="AI183" s="49"/>
      <c r="AJ183" s="49"/>
      <c r="AK183" s="49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72" customWidth="1"/>
    <col min="3" max="3" width="22" style="71" customWidth="1"/>
    <col min="4" max="4" width="10.5703125" style="111" customWidth="1"/>
    <col min="5" max="5" width="8" style="111" customWidth="1"/>
    <col min="6" max="6" width="0.7109375" style="28" customWidth="1"/>
    <col min="7" max="11" width="5.28515625" style="71" customWidth="1"/>
    <col min="12" max="12" width="6.5703125" style="71" customWidth="1"/>
    <col min="13" max="16" width="5.28515625" style="71" customWidth="1"/>
    <col min="17" max="21" width="6.7109375" style="142" customWidth="1"/>
    <col min="22" max="22" width="11.140625" style="71" customWidth="1"/>
    <col min="23" max="23" width="22.140625" style="111" customWidth="1"/>
    <col min="24" max="24" width="9.7109375" style="71" customWidth="1"/>
    <col min="25" max="30" width="9.140625" style="112"/>
    <col min="257" max="257" width="1.28515625" customWidth="1"/>
    <col min="258" max="258" width="31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9" t="s">
        <v>100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3"/>
      <c r="R1" s="133"/>
      <c r="S1" s="133"/>
      <c r="T1" s="133"/>
      <c r="U1" s="133"/>
      <c r="V1" s="77"/>
      <c r="W1" s="79"/>
      <c r="X1" s="35"/>
      <c r="Y1" s="80"/>
      <c r="Z1" s="80"/>
      <c r="AA1" s="80"/>
      <c r="AB1" s="80"/>
      <c r="AC1" s="80"/>
      <c r="AD1" s="80"/>
    </row>
    <row r="2" spans="1:32" x14ac:dyDescent="0.25">
      <c r="A2" s="1"/>
      <c r="B2" s="10" t="s">
        <v>35</v>
      </c>
      <c r="C2" s="81">
        <v>21905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83"/>
      <c r="X2" s="45"/>
      <c r="Y2" s="80"/>
      <c r="Z2" s="80"/>
      <c r="AA2" s="80"/>
      <c r="AB2" s="80"/>
      <c r="AC2" s="80"/>
      <c r="AD2" s="80"/>
    </row>
    <row r="3" spans="1:32" x14ac:dyDescent="0.25">
      <c r="A3" s="1"/>
      <c r="B3" s="84" t="s">
        <v>61</v>
      </c>
      <c r="C3" s="22" t="s">
        <v>62</v>
      </c>
      <c r="D3" s="85" t="s">
        <v>63</v>
      </c>
      <c r="E3" s="86" t="s">
        <v>1</v>
      </c>
      <c r="F3" s="24"/>
      <c r="G3" s="87" t="s">
        <v>64</v>
      </c>
      <c r="H3" s="88" t="s">
        <v>65</v>
      </c>
      <c r="I3" s="88" t="s">
        <v>32</v>
      </c>
      <c r="J3" s="17" t="s">
        <v>66</v>
      </c>
      <c r="K3" s="89" t="s">
        <v>67</v>
      </c>
      <c r="L3" s="89" t="s">
        <v>68</v>
      </c>
      <c r="M3" s="87" t="s">
        <v>69</v>
      </c>
      <c r="N3" s="87" t="s">
        <v>31</v>
      </c>
      <c r="O3" s="88" t="s">
        <v>70</v>
      </c>
      <c r="P3" s="87" t="s">
        <v>65</v>
      </c>
      <c r="Q3" s="135" t="s">
        <v>17</v>
      </c>
      <c r="R3" s="135">
        <v>1</v>
      </c>
      <c r="S3" s="135">
        <v>2</v>
      </c>
      <c r="T3" s="135">
        <v>3</v>
      </c>
      <c r="U3" s="135" t="s">
        <v>71</v>
      </c>
      <c r="V3" s="17" t="s">
        <v>22</v>
      </c>
      <c r="W3" s="16" t="s">
        <v>72</v>
      </c>
      <c r="X3" s="16" t="s">
        <v>73</v>
      </c>
      <c r="Y3" s="80"/>
      <c r="Z3" s="80"/>
      <c r="AA3" s="80"/>
      <c r="AB3" s="80"/>
      <c r="AC3" s="80"/>
      <c r="AD3" s="80"/>
    </row>
    <row r="4" spans="1:32" x14ac:dyDescent="0.25">
      <c r="A4" s="1"/>
      <c r="B4" s="90" t="s">
        <v>74</v>
      </c>
      <c r="C4" s="91" t="s">
        <v>75</v>
      </c>
      <c r="D4" s="92" t="s">
        <v>76</v>
      </c>
      <c r="E4" s="93" t="s">
        <v>37</v>
      </c>
      <c r="F4" s="24"/>
      <c r="G4" s="94">
        <v>1</v>
      </c>
      <c r="H4" s="94"/>
      <c r="I4" s="95"/>
      <c r="J4" s="96" t="s">
        <v>77</v>
      </c>
      <c r="K4" s="96">
        <v>9</v>
      </c>
      <c r="L4" s="94"/>
      <c r="M4" s="95">
        <v>1</v>
      </c>
      <c r="N4" s="94"/>
      <c r="O4" s="95"/>
      <c r="P4" s="94">
        <v>1</v>
      </c>
      <c r="Q4" s="131" t="s">
        <v>101</v>
      </c>
      <c r="R4" s="131"/>
      <c r="S4" s="131" t="s">
        <v>102</v>
      </c>
      <c r="T4" s="131"/>
      <c r="U4" s="131" t="s">
        <v>103</v>
      </c>
      <c r="V4" s="127">
        <v>0.4</v>
      </c>
      <c r="W4" s="91" t="s">
        <v>78</v>
      </c>
      <c r="X4" s="128">
        <v>5011</v>
      </c>
      <c r="Y4" s="80"/>
      <c r="Z4" s="80"/>
      <c r="AA4" s="80"/>
      <c r="AB4" s="80"/>
      <c r="AC4" s="80"/>
      <c r="AD4" s="80"/>
    </row>
    <row r="5" spans="1:32" x14ac:dyDescent="0.25">
      <c r="A5" s="9"/>
      <c r="B5" s="90" t="s">
        <v>79</v>
      </c>
      <c r="C5" s="91" t="s">
        <v>80</v>
      </c>
      <c r="D5" s="92" t="s">
        <v>76</v>
      </c>
      <c r="E5" s="93" t="s">
        <v>37</v>
      </c>
      <c r="F5" s="24"/>
      <c r="G5" s="94"/>
      <c r="H5" s="94"/>
      <c r="I5" s="95">
        <v>1</v>
      </c>
      <c r="J5" s="96" t="s">
        <v>77</v>
      </c>
      <c r="K5" s="96">
        <v>8</v>
      </c>
      <c r="L5" s="94"/>
      <c r="M5" s="95">
        <v>1</v>
      </c>
      <c r="N5" s="94"/>
      <c r="O5" s="95"/>
      <c r="P5" s="94"/>
      <c r="Q5" s="131" t="s">
        <v>104</v>
      </c>
      <c r="R5" s="131" t="s">
        <v>105</v>
      </c>
      <c r="S5" s="131" t="s">
        <v>106</v>
      </c>
      <c r="T5" s="131"/>
      <c r="U5" s="131" t="s">
        <v>105</v>
      </c>
      <c r="V5" s="127">
        <v>0.33300000000000002</v>
      </c>
      <c r="W5" s="91" t="s">
        <v>81</v>
      </c>
      <c r="X5" s="128">
        <v>13500</v>
      </c>
      <c r="Y5" s="80"/>
      <c r="Z5" s="80"/>
      <c r="AA5" s="80"/>
      <c r="AB5" s="80"/>
      <c r="AC5" s="80"/>
      <c r="AD5" s="80"/>
    </row>
    <row r="6" spans="1:32" x14ac:dyDescent="0.25">
      <c r="A6" s="9"/>
      <c r="B6" s="90" t="s">
        <v>82</v>
      </c>
      <c r="C6" s="91" t="s">
        <v>83</v>
      </c>
      <c r="D6" s="92" t="s">
        <v>76</v>
      </c>
      <c r="E6" s="93" t="s">
        <v>42</v>
      </c>
      <c r="F6" s="24"/>
      <c r="G6" s="94"/>
      <c r="H6" s="94"/>
      <c r="I6" s="95">
        <v>1</v>
      </c>
      <c r="J6" s="96" t="s">
        <v>84</v>
      </c>
      <c r="K6" s="96">
        <v>8</v>
      </c>
      <c r="L6" s="94"/>
      <c r="M6" s="95">
        <v>1</v>
      </c>
      <c r="N6" s="94"/>
      <c r="O6" s="95"/>
      <c r="P6" s="94">
        <v>1</v>
      </c>
      <c r="Q6" s="132" t="s">
        <v>107</v>
      </c>
      <c r="R6" s="131" t="s">
        <v>108</v>
      </c>
      <c r="S6" s="131" t="s">
        <v>109</v>
      </c>
      <c r="T6" s="131"/>
      <c r="U6" s="131"/>
      <c r="V6" s="127">
        <v>0.5</v>
      </c>
      <c r="W6" s="91" t="s">
        <v>85</v>
      </c>
      <c r="X6" s="128">
        <v>8287</v>
      </c>
      <c r="Y6" s="80"/>
      <c r="Z6" s="80"/>
      <c r="AA6" s="80"/>
      <c r="AB6" s="80"/>
      <c r="AC6" s="80"/>
      <c r="AD6" s="80"/>
    </row>
    <row r="7" spans="1:32" x14ac:dyDescent="0.25">
      <c r="A7" s="9"/>
      <c r="B7" s="22" t="s">
        <v>7</v>
      </c>
      <c r="C7" s="17"/>
      <c r="D7" s="16"/>
      <c r="E7" s="97"/>
      <c r="F7" s="98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2</v>
      </c>
      <c r="Q7" s="100" t="s">
        <v>110</v>
      </c>
      <c r="R7" s="100" t="s">
        <v>101</v>
      </c>
      <c r="S7" s="100" t="s">
        <v>111</v>
      </c>
      <c r="T7" s="100"/>
      <c r="U7" s="100" t="s">
        <v>112</v>
      </c>
      <c r="V7" s="47">
        <v>0.42899999999999999</v>
      </c>
      <c r="W7" s="99"/>
      <c r="X7" s="100"/>
      <c r="Y7" s="80"/>
      <c r="Z7" s="80"/>
      <c r="AA7" s="80"/>
      <c r="AB7" s="80"/>
      <c r="AC7" s="80"/>
      <c r="AD7" s="80"/>
    </row>
    <row r="8" spans="1:32" x14ac:dyDescent="0.25">
      <c r="A8" s="9"/>
      <c r="B8" s="114" t="s">
        <v>86</v>
      </c>
      <c r="C8" s="101" t="s">
        <v>87</v>
      </c>
      <c r="D8" s="115"/>
      <c r="E8" s="73"/>
      <c r="F8" s="74"/>
      <c r="G8" s="101"/>
      <c r="H8" s="73"/>
      <c r="I8" s="75"/>
      <c r="J8" s="73"/>
      <c r="K8" s="73"/>
      <c r="L8" s="73"/>
      <c r="M8" s="73"/>
      <c r="N8" s="73"/>
      <c r="O8" s="73"/>
      <c r="P8" s="73"/>
      <c r="Q8" s="136"/>
      <c r="R8" s="137"/>
      <c r="S8" s="136"/>
      <c r="T8" s="136"/>
      <c r="U8" s="136"/>
      <c r="V8" s="73"/>
      <c r="W8" s="102"/>
      <c r="X8" s="103"/>
      <c r="Y8" s="80"/>
      <c r="Z8" s="80"/>
      <c r="AA8" s="80"/>
      <c r="AB8" s="80"/>
      <c r="AC8" s="80"/>
      <c r="AD8" s="80"/>
    </row>
    <row r="9" spans="1:32" x14ac:dyDescent="0.25">
      <c r="A9" s="9"/>
      <c r="B9" s="116"/>
      <c r="C9" s="117"/>
      <c r="D9" s="117"/>
      <c r="E9" s="106"/>
      <c r="F9" s="106"/>
      <c r="G9" s="107"/>
      <c r="H9" s="108"/>
      <c r="I9" s="105"/>
      <c r="J9" s="108"/>
      <c r="K9" s="105"/>
      <c r="L9" s="108"/>
      <c r="M9" s="105"/>
      <c r="N9" s="105"/>
      <c r="O9" s="105"/>
      <c r="P9" s="105"/>
      <c r="Q9" s="138"/>
      <c r="R9" s="138"/>
      <c r="S9" s="138"/>
      <c r="T9" s="138"/>
      <c r="U9" s="138"/>
      <c r="V9" s="105"/>
      <c r="W9" s="105"/>
      <c r="X9" s="109"/>
      <c r="Y9" s="80"/>
      <c r="Z9" s="80"/>
      <c r="AA9" s="80"/>
      <c r="AB9" s="80"/>
      <c r="AC9" s="80"/>
      <c r="AD9" s="80"/>
    </row>
    <row r="10" spans="1:32" x14ac:dyDescent="0.25">
      <c r="A10" s="1"/>
      <c r="B10" s="84" t="s">
        <v>96</v>
      </c>
      <c r="C10" s="22" t="s">
        <v>62</v>
      </c>
      <c r="D10" s="85" t="s">
        <v>63</v>
      </c>
      <c r="E10" s="86" t="s">
        <v>1</v>
      </c>
      <c r="F10" s="24"/>
      <c r="G10" s="87" t="s">
        <v>64</v>
      </c>
      <c r="H10" s="88" t="s">
        <v>65</v>
      </c>
      <c r="I10" s="88" t="s">
        <v>32</v>
      </c>
      <c r="J10" s="17" t="s">
        <v>66</v>
      </c>
      <c r="K10" s="89" t="s">
        <v>67</v>
      </c>
      <c r="L10" s="89" t="s">
        <v>68</v>
      </c>
      <c r="M10" s="87" t="s">
        <v>69</v>
      </c>
      <c r="N10" s="87" t="s">
        <v>31</v>
      </c>
      <c r="O10" s="88" t="s">
        <v>70</v>
      </c>
      <c r="P10" s="87" t="s">
        <v>65</v>
      </c>
      <c r="Q10" s="135" t="s">
        <v>17</v>
      </c>
      <c r="R10" s="135">
        <v>1</v>
      </c>
      <c r="S10" s="135">
        <v>2</v>
      </c>
      <c r="T10" s="135">
        <v>3</v>
      </c>
      <c r="U10" s="135" t="s">
        <v>71</v>
      </c>
      <c r="V10" s="17" t="s">
        <v>22</v>
      </c>
      <c r="W10" s="16" t="s">
        <v>72</v>
      </c>
      <c r="X10" s="16" t="s">
        <v>73</v>
      </c>
      <c r="Y10" s="80"/>
      <c r="Z10" s="80"/>
      <c r="AA10" s="80"/>
      <c r="AB10" s="80"/>
      <c r="AC10" s="80"/>
      <c r="AD10" s="80"/>
    </row>
    <row r="11" spans="1:32" x14ac:dyDescent="0.25">
      <c r="A11" s="1"/>
      <c r="B11" s="90" t="s">
        <v>97</v>
      </c>
      <c r="C11" s="91" t="s">
        <v>98</v>
      </c>
      <c r="D11" s="92" t="s">
        <v>76</v>
      </c>
      <c r="E11" s="93" t="s">
        <v>42</v>
      </c>
      <c r="F11" s="98"/>
      <c r="G11" s="94"/>
      <c r="H11" s="94"/>
      <c r="I11" s="95">
        <v>1</v>
      </c>
      <c r="J11" s="96" t="s">
        <v>77</v>
      </c>
      <c r="K11" s="96">
        <v>7</v>
      </c>
      <c r="L11" s="94"/>
      <c r="M11" s="96">
        <v>1</v>
      </c>
      <c r="N11" s="94"/>
      <c r="O11" s="95"/>
      <c r="P11" s="94"/>
      <c r="Q11" s="131"/>
      <c r="R11" s="131"/>
      <c r="S11" s="131"/>
      <c r="T11" s="131"/>
      <c r="U11" s="131"/>
      <c r="V11" s="127"/>
      <c r="W11" s="90" t="s">
        <v>99</v>
      </c>
      <c r="X11" s="94"/>
      <c r="Y11" s="80"/>
      <c r="Z11" s="80"/>
      <c r="AA11" s="80"/>
      <c r="AB11" s="80"/>
      <c r="AC11" s="80"/>
      <c r="AD11" s="80"/>
    </row>
    <row r="12" spans="1:32" x14ac:dyDescent="0.25">
      <c r="A12" s="9"/>
      <c r="B12" s="116"/>
      <c r="C12" s="117"/>
      <c r="D12" s="117"/>
      <c r="E12" s="106"/>
      <c r="F12" s="106"/>
      <c r="G12" s="107"/>
      <c r="H12" s="108"/>
      <c r="I12" s="105"/>
      <c r="J12" s="108"/>
      <c r="K12" s="105"/>
      <c r="L12" s="108"/>
      <c r="M12" s="105"/>
      <c r="N12" s="105"/>
      <c r="O12" s="105"/>
      <c r="P12" s="105"/>
      <c r="Q12" s="138"/>
      <c r="R12" s="138"/>
      <c r="S12" s="138"/>
      <c r="T12" s="138"/>
      <c r="U12" s="138"/>
      <c r="V12" s="105"/>
      <c r="W12" s="105"/>
      <c r="X12" s="109"/>
      <c r="Y12" s="80"/>
      <c r="Z12" s="80"/>
      <c r="AA12" s="80"/>
      <c r="AB12" s="80"/>
      <c r="AC12" s="80"/>
      <c r="AD12" s="80"/>
    </row>
    <row r="13" spans="1:32" s="8" customFormat="1" ht="18.75" customHeight="1" x14ac:dyDescent="0.2">
      <c r="A13" s="1"/>
      <c r="B13" s="130" t="s">
        <v>88</v>
      </c>
      <c r="C13" s="77"/>
      <c r="D13" s="79"/>
      <c r="E13" s="79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33"/>
      <c r="R13" s="133"/>
      <c r="S13" s="133"/>
      <c r="T13" s="133"/>
      <c r="U13" s="133"/>
      <c r="V13" s="77"/>
      <c r="W13" s="79"/>
      <c r="X13" s="35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84" t="s">
        <v>61</v>
      </c>
      <c r="C14" s="22" t="s">
        <v>89</v>
      </c>
      <c r="D14" s="85" t="s">
        <v>63</v>
      </c>
      <c r="E14" s="86" t="s">
        <v>1</v>
      </c>
      <c r="F14" s="52"/>
      <c r="G14" s="87" t="s">
        <v>64</v>
      </c>
      <c r="H14" s="88" t="s">
        <v>65</v>
      </c>
      <c r="I14" s="88" t="s">
        <v>32</v>
      </c>
      <c r="J14" s="17" t="s">
        <v>66</v>
      </c>
      <c r="K14" s="89" t="s">
        <v>67</v>
      </c>
      <c r="L14" s="89" t="s">
        <v>68</v>
      </c>
      <c r="M14" s="87" t="s">
        <v>69</v>
      </c>
      <c r="N14" s="87" t="s">
        <v>31</v>
      </c>
      <c r="O14" s="88" t="s">
        <v>70</v>
      </c>
      <c r="P14" s="87" t="s">
        <v>65</v>
      </c>
      <c r="Q14" s="135" t="s">
        <v>17</v>
      </c>
      <c r="R14" s="135">
        <v>1</v>
      </c>
      <c r="S14" s="135">
        <v>2</v>
      </c>
      <c r="T14" s="135">
        <v>3</v>
      </c>
      <c r="U14" s="135" t="s">
        <v>71</v>
      </c>
      <c r="V14" s="17" t="s">
        <v>90</v>
      </c>
      <c r="W14" s="16" t="s">
        <v>72</v>
      </c>
      <c r="X14" s="16" t="s">
        <v>73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18" t="s">
        <v>92</v>
      </c>
      <c r="C15" s="119" t="s">
        <v>93</v>
      </c>
      <c r="D15" s="118" t="s">
        <v>91</v>
      </c>
      <c r="E15" s="120" t="s">
        <v>37</v>
      </c>
      <c r="F15" s="52"/>
      <c r="G15" s="121"/>
      <c r="H15" s="121"/>
      <c r="I15" s="121">
        <v>1</v>
      </c>
      <c r="J15" s="122" t="s">
        <v>77</v>
      </c>
      <c r="K15" s="122">
        <v>8</v>
      </c>
      <c r="L15" s="123"/>
      <c r="M15" s="123">
        <v>1</v>
      </c>
      <c r="N15" s="122"/>
      <c r="O15" s="123"/>
      <c r="P15" s="123">
        <v>1</v>
      </c>
      <c r="Q15" s="122" t="s">
        <v>128</v>
      </c>
      <c r="R15" s="122"/>
      <c r="S15" s="122" t="s">
        <v>109</v>
      </c>
      <c r="T15" s="122" t="s">
        <v>127</v>
      </c>
      <c r="U15" s="122"/>
      <c r="V15" s="124">
        <v>0.25</v>
      </c>
      <c r="W15" s="120" t="s">
        <v>94</v>
      </c>
      <c r="X15" s="29">
        <v>1600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114" t="s">
        <v>86</v>
      </c>
      <c r="C16" s="102" t="s">
        <v>95</v>
      </c>
      <c r="D16" s="125"/>
      <c r="E16" s="73"/>
      <c r="F16" s="74"/>
      <c r="G16" s="101"/>
      <c r="H16" s="73"/>
      <c r="I16" s="75"/>
      <c r="J16" s="73"/>
      <c r="K16" s="73"/>
      <c r="L16" s="73"/>
      <c r="M16" s="73"/>
      <c r="N16" s="73"/>
      <c r="O16" s="73"/>
      <c r="P16" s="73"/>
      <c r="Q16" s="136"/>
      <c r="R16" s="137"/>
      <c r="S16" s="136"/>
      <c r="T16" s="136"/>
      <c r="U16" s="136"/>
      <c r="V16" s="73"/>
      <c r="W16" s="102"/>
      <c r="X16" s="103"/>
      <c r="Y16" s="80"/>
      <c r="Z16" s="80"/>
      <c r="AA16" s="80"/>
      <c r="AB16" s="80"/>
      <c r="AC16" s="80"/>
      <c r="AD16" s="80"/>
    </row>
    <row r="17" spans="1:32" x14ac:dyDescent="0.25">
      <c r="A17" s="9"/>
      <c r="B17" s="126"/>
      <c r="C17" s="105"/>
      <c r="D17" s="117"/>
      <c r="E17" s="106"/>
      <c r="F17" s="106"/>
      <c r="G17" s="105"/>
      <c r="H17" s="108"/>
      <c r="I17" s="108"/>
      <c r="J17" s="108"/>
      <c r="K17" s="108"/>
      <c r="L17" s="108"/>
      <c r="M17" s="105"/>
      <c r="N17" s="108"/>
      <c r="O17" s="108"/>
      <c r="P17" s="108"/>
      <c r="Q17" s="139"/>
      <c r="R17" s="138"/>
      <c r="S17" s="139"/>
      <c r="T17" s="139"/>
      <c r="U17" s="139"/>
      <c r="V17" s="108"/>
      <c r="W17" s="105"/>
      <c r="X17" s="109"/>
      <c r="Y17" s="80"/>
      <c r="Z17" s="80"/>
      <c r="AA17" s="80"/>
      <c r="AB17" s="80"/>
      <c r="AC17" s="80"/>
      <c r="AD17" s="80"/>
    </row>
    <row r="18" spans="1:32" s="23" customFormat="1" ht="15" customHeight="1" x14ac:dyDescent="0.25">
      <c r="A18" s="9"/>
      <c r="B18" s="104"/>
      <c r="C18" s="49"/>
      <c r="D18" s="104"/>
      <c r="E18" s="110"/>
      <c r="F18" s="28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40"/>
      <c r="R18" s="140"/>
      <c r="S18" s="140"/>
      <c r="T18" s="140"/>
      <c r="U18" s="140"/>
      <c r="V18" s="49"/>
      <c r="W18" s="104"/>
      <c r="X18" s="49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104"/>
      <c r="C19" s="49"/>
      <c r="D19" s="104"/>
      <c r="E19" s="110"/>
      <c r="F19" s="28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40"/>
      <c r="R19" s="140"/>
      <c r="S19" s="140"/>
      <c r="T19" s="140"/>
      <c r="U19" s="140"/>
      <c r="V19" s="49"/>
      <c r="W19" s="104"/>
      <c r="X19" s="49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04"/>
      <c r="C20" s="49"/>
      <c r="D20" s="104"/>
      <c r="E20" s="110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40"/>
      <c r="R20" s="140"/>
      <c r="S20" s="140"/>
      <c r="T20" s="140"/>
      <c r="U20" s="140"/>
      <c r="V20" s="49"/>
      <c r="W20" s="104"/>
      <c r="X20" s="49"/>
      <c r="Y20" s="80"/>
      <c r="Z20" s="80"/>
      <c r="AA20" s="80"/>
      <c r="AB20" s="80"/>
      <c r="AC20" s="80"/>
      <c r="AD20" s="80"/>
    </row>
    <row r="21" spans="1:32" x14ac:dyDescent="0.25">
      <c r="A21" s="9"/>
      <c r="B21" s="104"/>
      <c r="C21" s="49"/>
      <c r="D21" s="104"/>
      <c r="E21" s="110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40"/>
      <c r="R21" s="140"/>
      <c r="S21" s="140"/>
      <c r="T21" s="140"/>
      <c r="U21" s="140"/>
      <c r="V21" s="49"/>
      <c r="W21" s="104"/>
      <c r="X21" s="49"/>
      <c r="Y21" s="80"/>
      <c r="Z21" s="80"/>
      <c r="AA21" s="80"/>
      <c r="AB21" s="80"/>
      <c r="AC21" s="80"/>
      <c r="AD21" s="80"/>
    </row>
    <row r="22" spans="1:32" x14ac:dyDescent="0.25">
      <c r="A22" s="9"/>
      <c r="B22" s="104"/>
      <c r="C22" s="49"/>
      <c r="D22" s="104"/>
      <c r="E22" s="110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40"/>
      <c r="R22" s="140"/>
      <c r="S22" s="140"/>
      <c r="T22" s="140"/>
      <c r="U22" s="140"/>
      <c r="V22" s="49"/>
      <c r="W22" s="104"/>
      <c r="X22" s="49"/>
      <c r="Y22" s="80"/>
      <c r="Z22" s="80"/>
      <c r="AA22" s="80"/>
      <c r="AB22" s="80"/>
      <c r="AC22" s="80"/>
      <c r="AD22" s="80"/>
    </row>
    <row r="23" spans="1:32" x14ac:dyDescent="0.25">
      <c r="A23" s="9"/>
      <c r="B23" s="104"/>
      <c r="C23" s="49"/>
      <c r="D23" s="104"/>
      <c r="E23" s="110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40"/>
      <c r="R23" s="140"/>
      <c r="S23" s="140"/>
      <c r="T23" s="140"/>
      <c r="U23" s="140"/>
      <c r="V23" s="49"/>
      <c r="W23" s="104"/>
      <c r="X23" s="49"/>
      <c r="Y23" s="80"/>
      <c r="Z23" s="80"/>
      <c r="AA23" s="80"/>
      <c r="AB23" s="80"/>
      <c r="AC23" s="80"/>
      <c r="AD23" s="80"/>
    </row>
    <row r="24" spans="1:32" x14ac:dyDescent="0.25">
      <c r="A24" s="9"/>
      <c r="B24" s="104"/>
      <c r="C24" s="49"/>
      <c r="D24" s="104"/>
      <c r="E24" s="110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40"/>
      <c r="R24" s="140"/>
      <c r="S24" s="140"/>
      <c r="T24" s="140"/>
      <c r="U24" s="140"/>
      <c r="V24" s="49"/>
      <c r="W24" s="104"/>
      <c r="X24" s="49"/>
      <c r="Y24" s="80"/>
      <c r="Z24" s="80"/>
      <c r="AA24" s="80"/>
      <c r="AB24" s="80"/>
      <c r="AC24" s="80"/>
      <c r="AD24" s="80"/>
    </row>
    <row r="25" spans="1:32" x14ac:dyDescent="0.25">
      <c r="A25" s="9"/>
      <c r="B25" s="104"/>
      <c r="C25" s="49"/>
      <c r="D25" s="104"/>
      <c r="E25" s="110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40"/>
      <c r="R25" s="140"/>
      <c r="S25" s="140"/>
      <c r="T25" s="140"/>
      <c r="U25" s="140"/>
      <c r="V25" s="49"/>
      <c r="W25" s="104"/>
      <c r="X25" s="49"/>
      <c r="Y25" s="80"/>
      <c r="Z25" s="80"/>
      <c r="AA25" s="80"/>
      <c r="AB25" s="80"/>
      <c r="AC25" s="80"/>
      <c r="AD25" s="80"/>
    </row>
    <row r="26" spans="1:32" x14ac:dyDescent="0.25">
      <c r="A26" s="9"/>
      <c r="B26" s="104"/>
      <c r="C26" s="49"/>
      <c r="D26" s="104"/>
      <c r="E26" s="110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40"/>
      <c r="R26" s="140"/>
      <c r="S26" s="140"/>
      <c r="T26" s="140"/>
      <c r="U26" s="140"/>
      <c r="V26" s="49"/>
      <c r="W26" s="104"/>
      <c r="X26" s="49"/>
      <c r="Y26" s="80"/>
      <c r="Z26" s="80"/>
      <c r="AA26" s="80"/>
      <c r="AB26" s="80"/>
      <c r="AC26" s="80"/>
      <c r="AD26" s="80"/>
    </row>
    <row r="27" spans="1:32" x14ac:dyDescent="0.25">
      <c r="A27" s="9"/>
      <c r="B27" s="104"/>
      <c r="C27" s="49"/>
      <c r="D27" s="104"/>
      <c r="E27" s="110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40"/>
      <c r="R27" s="140"/>
      <c r="S27" s="140"/>
      <c r="T27" s="140"/>
      <c r="U27" s="140"/>
      <c r="V27" s="49"/>
      <c r="W27" s="104"/>
      <c r="X27" s="49"/>
      <c r="Y27" s="80"/>
      <c r="Z27" s="80"/>
      <c r="AA27" s="80"/>
      <c r="AB27" s="80"/>
      <c r="AC27" s="80"/>
      <c r="AD27" s="80"/>
    </row>
    <row r="28" spans="1:32" x14ac:dyDescent="0.25">
      <c r="A28" s="9"/>
      <c r="B28" s="104"/>
      <c r="C28" s="49"/>
      <c r="D28" s="104"/>
      <c r="E28" s="110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40"/>
      <c r="R28" s="140"/>
      <c r="S28" s="140"/>
      <c r="T28" s="140"/>
      <c r="U28" s="140"/>
      <c r="V28" s="49"/>
      <c r="W28" s="104"/>
      <c r="X28" s="49"/>
      <c r="Y28" s="80"/>
      <c r="Z28" s="80"/>
      <c r="AA28" s="80"/>
      <c r="AB28" s="80"/>
      <c r="AC28" s="80"/>
      <c r="AD28" s="80"/>
    </row>
    <row r="29" spans="1:32" x14ac:dyDescent="0.25">
      <c r="A29" s="9"/>
      <c r="B29" s="104"/>
      <c r="C29" s="49"/>
      <c r="D29" s="104"/>
      <c r="E29" s="110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40"/>
      <c r="R29" s="140"/>
      <c r="S29" s="140"/>
      <c r="T29" s="140"/>
      <c r="U29" s="140"/>
      <c r="V29" s="49"/>
      <c r="W29" s="104"/>
      <c r="X29" s="49"/>
      <c r="Y29" s="80"/>
      <c r="Z29" s="80"/>
      <c r="AA29" s="80"/>
      <c r="AB29" s="80"/>
      <c r="AC29" s="80"/>
      <c r="AD29" s="80"/>
    </row>
    <row r="30" spans="1:32" x14ac:dyDescent="0.25">
      <c r="A30" s="9"/>
      <c r="B30" s="104"/>
      <c r="C30" s="49"/>
      <c r="D30" s="104"/>
      <c r="E30" s="110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40"/>
      <c r="R30" s="140"/>
      <c r="S30" s="140"/>
      <c r="T30" s="140"/>
      <c r="U30" s="140"/>
      <c r="V30" s="49"/>
      <c r="W30" s="104"/>
      <c r="X30" s="49"/>
      <c r="Y30" s="80"/>
      <c r="Z30" s="80"/>
      <c r="AA30" s="80"/>
      <c r="AB30" s="80"/>
      <c r="AC30" s="80"/>
      <c r="AD30" s="80"/>
    </row>
    <row r="31" spans="1:32" x14ac:dyDescent="0.25">
      <c r="A31" s="9"/>
      <c r="B31" s="104"/>
      <c r="C31" s="49"/>
      <c r="D31" s="104"/>
      <c r="E31" s="110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40"/>
      <c r="R31" s="140"/>
      <c r="S31" s="140"/>
      <c r="T31" s="140"/>
      <c r="U31" s="140"/>
      <c r="V31" s="49"/>
      <c r="W31" s="104"/>
      <c r="X31" s="49"/>
      <c r="Y31" s="80"/>
      <c r="Z31" s="80"/>
      <c r="AA31" s="80"/>
      <c r="AB31" s="80"/>
      <c r="AC31" s="80"/>
      <c r="AD31" s="80"/>
    </row>
    <row r="32" spans="1:32" x14ac:dyDescent="0.25">
      <c r="A32" s="9"/>
      <c r="B32" s="104"/>
      <c r="C32" s="49"/>
      <c r="D32" s="104"/>
      <c r="E32" s="110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40"/>
      <c r="R32" s="140"/>
      <c r="S32" s="140"/>
      <c r="T32" s="140"/>
      <c r="U32" s="140"/>
      <c r="V32" s="49"/>
      <c r="W32" s="104"/>
      <c r="X32" s="49"/>
      <c r="Y32" s="80"/>
      <c r="Z32" s="80"/>
      <c r="AA32" s="80"/>
      <c r="AB32" s="80"/>
      <c r="AC32" s="80"/>
      <c r="AD32" s="80"/>
    </row>
    <row r="33" spans="1:30" x14ac:dyDescent="0.25">
      <c r="A33" s="9"/>
      <c r="B33" s="104"/>
      <c r="C33" s="49"/>
      <c r="D33" s="104"/>
      <c r="E33" s="110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40"/>
      <c r="R33" s="140"/>
      <c r="S33" s="140"/>
      <c r="T33" s="140"/>
      <c r="U33" s="140"/>
      <c r="V33" s="49"/>
      <c r="W33" s="104"/>
      <c r="X33" s="49"/>
      <c r="Y33" s="80"/>
      <c r="Z33" s="80"/>
      <c r="AA33" s="80"/>
      <c r="AB33" s="80"/>
      <c r="AC33" s="80"/>
      <c r="AD33" s="80"/>
    </row>
    <row r="34" spans="1:30" x14ac:dyDescent="0.25">
      <c r="A34" s="9"/>
      <c r="B34" s="104"/>
      <c r="C34" s="49"/>
      <c r="D34" s="104"/>
      <c r="E34" s="110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40"/>
      <c r="R34" s="140"/>
      <c r="S34" s="140"/>
      <c r="T34" s="140"/>
      <c r="U34" s="140"/>
      <c r="V34" s="49"/>
      <c r="W34" s="104"/>
      <c r="X34" s="49"/>
      <c r="Y34" s="80"/>
      <c r="Z34" s="80"/>
      <c r="AA34" s="80"/>
      <c r="AB34" s="80"/>
      <c r="AC34" s="80"/>
      <c r="AD34" s="80"/>
    </row>
    <row r="35" spans="1:30" x14ac:dyDescent="0.25">
      <c r="A35" s="9"/>
      <c r="B35" s="104"/>
      <c r="C35" s="49"/>
      <c r="D35" s="104"/>
      <c r="E35" s="110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40"/>
      <c r="R35" s="140"/>
      <c r="S35" s="140"/>
      <c r="T35" s="140"/>
      <c r="U35" s="140"/>
      <c r="V35" s="49"/>
      <c r="W35" s="104"/>
      <c r="X35" s="49"/>
      <c r="Y35" s="80"/>
      <c r="Z35" s="80"/>
      <c r="AA35" s="80"/>
      <c r="AB35" s="80"/>
      <c r="AC35" s="80"/>
      <c r="AD35" s="80"/>
    </row>
    <row r="36" spans="1:30" x14ac:dyDescent="0.25">
      <c r="A36" s="9"/>
      <c r="B36" s="104"/>
      <c r="C36" s="49"/>
      <c r="D36" s="104"/>
      <c r="E36" s="110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40"/>
      <c r="R36" s="140"/>
      <c r="S36" s="140"/>
      <c r="T36" s="140"/>
      <c r="U36" s="140"/>
      <c r="V36" s="49"/>
      <c r="W36" s="104"/>
      <c r="X36" s="49"/>
      <c r="Y36" s="80"/>
      <c r="Z36" s="80"/>
      <c r="AA36" s="80"/>
      <c r="AB36" s="80"/>
      <c r="AC36" s="80"/>
      <c r="AD36" s="80"/>
    </row>
    <row r="37" spans="1:30" x14ac:dyDescent="0.25">
      <c r="A37" s="9"/>
      <c r="B37" s="104"/>
      <c r="C37" s="49"/>
      <c r="D37" s="104"/>
      <c r="E37" s="110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40"/>
      <c r="R37" s="140"/>
      <c r="S37" s="140"/>
      <c r="T37" s="140"/>
      <c r="U37" s="140"/>
      <c r="V37" s="49"/>
      <c r="W37" s="104"/>
      <c r="X37" s="49"/>
      <c r="Y37" s="80"/>
      <c r="Z37" s="80"/>
      <c r="AA37" s="80"/>
      <c r="AB37" s="80"/>
      <c r="AC37" s="80"/>
      <c r="AD37" s="80"/>
    </row>
    <row r="38" spans="1:30" x14ac:dyDescent="0.25">
      <c r="A38" s="9"/>
      <c r="B38" s="104"/>
      <c r="C38" s="49"/>
      <c r="D38" s="104"/>
      <c r="E38" s="110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40"/>
      <c r="R38" s="140"/>
      <c r="S38" s="140"/>
      <c r="T38" s="140"/>
      <c r="U38" s="140"/>
      <c r="V38" s="49"/>
      <c r="W38" s="104"/>
      <c r="X38" s="49"/>
      <c r="Y38" s="80"/>
      <c r="Z38" s="80"/>
      <c r="AA38" s="80"/>
      <c r="AB38" s="80"/>
      <c r="AC38" s="80"/>
      <c r="AD38" s="80"/>
    </row>
    <row r="39" spans="1:30" x14ac:dyDescent="0.25">
      <c r="A39" s="9"/>
      <c r="B39" s="104"/>
      <c r="C39" s="49"/>
      <c r="D39" s="104"/>
      <c r="E39" s="110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40"/>
      <c r="R39" s="140"/>
      <c r="S39" s="140"/>
      <c r="T39" s="140"/>
      <c r="U39" s="140"/>
      <c r="V39" s="49"/>
      <c r="W39" s="104"/>
      <c r="X39" s="49"/>
      <c r="Y39" s="80"/>
      <c r="Z39" s="80"/>
      <c r="AA39" s="80"/>
      <c r="AB39" s="80"/>
      <c r="AC39" s="80"/>
      <c r="AD39" s="80"/>
    </row>
    <row r="40" spans="1:30" x14ac:dyDescent="0.25">
      <c r="A40" s="9"/>
      <c r="B40" s="104"/>
      <c r="C40" s="49"/>
      <c r="D40" s="104"/>
      <c r="E40" s="110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40"/>
      <c r="R40" s="140"/>
      <c r="S40" s="140"/>
      <c r="T40" s="140"/>
      <c r="U40" s="140"/>
      <c r="V40" s="49"/>
      <c r="W40" s="104"/>
      <c r="X40" s="49"/>
      <c r="Y40" s="80"/>
      <c r="Z40" s="80"/>
      <c r="AA40" s="80"/>
      <c r="AB40" s="80"/>
      <c r="AC40" s="80"/>
      <c r="AD40" s="80"/>
    </row>
    <row r="41" spans="1:30" x14ac:dyDescent="0.25">
      <c r="A41" s="9"/>
      <c r="B41" s="104"/>
      <c r="C41" s="49"/>
      <c r="D41" s="104"/>
      <c r="E41" s="110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40"/>
      <c r="R41" s="140"/>
      <c r="S41" s="140"/>
      <c r="T41" s="140"/>
      <c r="U41" s="140"/>
      <c r="V41" s="49"/>
      <c r="W41" s="104"/>
      <c r="X41" s="49"/>
      <c r="Y41" s="80"/>
      <c r="Z41" s="80"/>
      <c r="AA41" s="80"/>
      <c r="AB41" s="80"/>
      <c r="AC41" s="80"/>
      <c r="AD41" s="80"/>
    </row>
    <row r="42" spans="1:30" x14ac:dyDescent="0.25">
      <c r="A42" s="9"/>
      <c r="B42" s="104"/>
      <c r="C42" s="49"/>
      <c r="D42" s="104"/>
      <c r="E42" s="110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40"/>
      <c r="R42" s="140"/>
      <c r="S42" s="140"/>
      <c r="T42" s="140"/>
      <c r="U42" s="140"/>
      <c r="V42" s="49"/>
      <c r="W42" s="104"/>
      <c r="X42" s="49"/>
      <c r="Y42" s="80"/>
      <c r="Z42" s="80"/>
      <c r="AA42" s="80"/>
      <c r="AB42" s="80"/>
      <c r="AC42" s="80"/>
      <c r="AD42" s="80"/>
    </row>
    <row r="43" spans="1:30" x14ac:dyDescent="0.25">
      <c r="A43" s="9"/>
      <c r="B43" s="104"/>
      <c r="C43" s="49"/>
      <c r="D43" s="104"/>
      <c r="E43" s="110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140"/>
      <c r="R43" s="140"/>
      <c r="S43" s="140"/>
      <c r="T43" s="140"/>
      <c r="U43" s="140"/>
      <c r="V43" s="49"/>
      <c r="W43" s="104"/>
      <c r="X43" s="49"/>
      <c r="Y43" s="80"/>
      <c r="Z43" s="80"/>
      <c r="AA43" s="80"/>
      <c r="AB43" s="80"/>
      <c r="AC43" s="80"/>
      <c r="AD43" s="80"/>
    </row>
    <row r="44" spans="1:30" x14ac:dyDescent="0.25">
      <c r="A44" s="9"/>
      <c r="B44" s="104"/>
      <c r="C44" s="49"/>
      <c r="D44" s="104"/>
      <c r="E44" s="110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140"/>
      <c r="R44" s="140"/>
      <c r="S44" s="140"/>
      <c r="T44" s="140"/>
      <c r="U44" s="140"/>
      <c r="V44" s="49"/>
      <c r="W44" s="104"/>
      <c r="X44" s="49"/>
      <c r="Y44" s="80"/>
      <c r="Z44" s="80"/>
      <c r="AA44" s="80"/>
      <c r="AB44" s="80"/>
      <c r="AC44" s="80"/>
      <c r="AD44" s="80"/>
    </row>
    <row r="45" spans="1:30" x14ac:dyDescent="0.25">
      <c r="A45" s="9"/>
      <c r="B45" s="104"/>
      <c r="C45" s="49"/>
      <c r="D45" s="104"/>
      <c r="E45" s="110"/>
      <c r="G45" s="49"/>
      <c r="H45" s="52"/>
      <c r="I45" s="49"/>
      <c r="J45" s="24"/>
      <c r="K45" s="24"/>
      <c r="L45" s="24"/>
      <c r="M45" s="49"/>
      <c r="N45" s="49"/>
      <c r="O45" s="49"/>
      <c r="P45" s="49"/>
      <c r="Q45" s="140"/>
      <c r="R45" s="140"/>
      <c r="S45" s="140"/>
      <c r="T45" s="140"/>
      <c r="U45" s="140"/>
      <c r="V45" s="49"/>
      <c r="W45" s="104"/>
      <c r="X45" s="49"/>
      <c r="Y45" s="80"/>
      <c r="Z45" s="80"/>
      <c r="AA45" s="80"/>
      <c r="AB45" s="80"/>
      <c r="AC45" s="80"/>
      <c r="AD45" s="80"/>
    </row>
    <row r="46" spans="1:30" x14ac:dyDescent="0.25">
      <c r="A46" s="9"/>
      <c r="B46" s="104"/>
      <c r="C46" s="49"/>
      <c r="D46" s="104"/>
      <c r="E46" s="110"/>
      <c r="G46" s="49"/>
      <c r="H46" s="52"/>
      <c r="I46" s="49"/>
      <c r="J46" s="24"/>
      <c r="K46" s="24"/>
      <c r="L46" s="24"/>
      <c r="M46" s="49"/>
      <c r="N46" s="49"/>
      <c r="O46" s="49"/>
      <c r="P46" s="49"/>
      <c r="Q46" s="140"/>
      <c r="R46" s="140"/>
      <c r="S46" s="140"/>
      <c r="T46" s="140"/>
      <c r="U46" s="140"/>
      <c r="V46" s="49"/>
      <c r="W46" s="104"/>
      <c r="X46" s="49"/>
      <c r="Y46" s="80"/>
      <c r="Z46" s="80"/>
      <c r="AA46" s="80"/>
      <c r="AB46" s="80"/>
      <c r="AC46" s="80"/>
      <c r="AD46" s="80"/>
    </row>
    <row r="47" spans="1:30" x14ac:dyDescent="0.25">
      <c r="A47" s="9"/>
      <c r="B47" s="104"/>
      <c r="C47" s="49"/>
      <c r="D47" s="104"/>
      <c r="E47" s="110"/>
      <c r="G47" s="49"/>
      <c r="H47" s="52"/>
      <c r="I47" s="49"/>
      <c r="J47" s="24"/>
      <c r="K47" s="24"/>
      <c r="L47" s="24"/>
      <c r="M47" s="49"/>
      <c r="N47" s="49"/>
      <c r="O47" s="49"/>
      <c r="P47" s="49"/>
      <c r="Q47" s="140"/>
      <c r="R47" s="140"/>
      <c r="S47" s="140"/>
      <c r="T47" s="140"/>
      <c r="U47" s="140"/>
      <c r="V47" s="49"/>
      <c r="W47" s="104"/>
      <c r="X47" s="49"/>
      <c r="Y47" s="80"/>
      <c r="Z47" s="80"/>
      <c r="AA47" s="80"/>
      <c r="AB47" s="80"/>
      <c r="AC47" s="80"/>
      <c r="AD47" s="80"/>
    </row>
    <row r="48" spans="1:30" x14ac:dyDescent="0.25">
      <c r="A48" s="9"/>
      <c r="B48" s="104"/>
      <c r="C48" s="49"/>
      <c r="D48" s="104"/>
      <c r="E48" s="110"/>
      <c r="G48" s="49"/>
      <c r="H48" s="52"/>
      <c r="I48" s="49"/>
      <c r="J48" s="24"/>
      <c r="K48" s="24"/>
      <c r="L48" s="24"/>
      <c r="M48" s="49"/>
      <c r="N48" s="49"/>
      <c r="O48" s="49"/>
      <c r="P48" s="49"/>
      <c r="Q48" s="140"/>
      <c r="R48" s="140"/>
      <c r="S48" s="140"/>
      <c r="T48" s="140"/>
      <c r="U48" s="140"/>
      <c r="V48" s="49"/>
      <c r="W48" s="104"/>
      <c r="X48" s="49"/>
      <c r="Y48" s="80"/>
      <c r="Z48" s="80"/>
      <c r="AA48" s="80"/>
      <c r="AB48" s="80"/>
      <c r="AC48" s="80"/>
      <c r="AD48" s="80"/>
    </row>
    <row r="49" spans="1:30" x14ac:dyDescent="0.25">
      <c r="A49" s="9"/>
      <c r="B49" s="104"/>
      <c r="C49" s="49"/>
      <c r="D49" s="104"/>
      <c r="E49" s="110"/>
      <c r="G49" s="49"/>
      <c r="H49" s="52"/>
      <c r="I49" s="49"/>
      <c r="J49" s="24"/>
      <c r="K49" s="24"/>
      <c r="L49" s="24"/>
      <c r="M49" s="49"/>
      <c r="N49" s="49"/>
      <c r="O49" s="49"/>
      <c r="P49" s="49"/>
      <c r="Q49" s="140"/>
      <c r="R49" s="140"/>
      <c r="S49" s="140"/>
      <c r="T49" s="140"/>
      <c r="U49" s="140"/>
      <c r="V49" s="49"/>
      <c r="W49" s="104"/>
      <c r="X49" s="49"/>
      <c r="Y49" s="80"/>
      <c r="Z49" s="80"/>
      <c r="AA49" s="80"/>
      <c r="AB49" s="80"/>
      <c r="AC49" s="80"/>
      <c r="AD49" s="80"/>
    </row>
    <row r="50" spans="1:30" x14ac:dyDescent="0.25">
      <c r="A50" s="9"/>
      <c r="B50" s="104"/>
      <c r="C50" s="49"/>
      <c r="D50" s="104"/>
      <c r="E50" s="110"/>
      <c r="G50" s="49"/>
      <c r="H50" s="52"/>
      <c r="I50" s="49"/>
      <c r="J50" s="24"/>
      <c r="K50" s="24"/>
      <c r="L50" s="24"/>
      <c r="M50" s="49"/>
      <c r="N50" s="49"/>
      <c r="O50" s="49"/>
      <c r="P50" s="49"/>
      <c r="Q50" s="140"/>
      <c r="R50" s="140"/>
      <c r="S50" s="140"/>
      <c r="T50" s="140"/>
      <c r="U50" s="140"/>
      <c r="V50" s="49"/>
      <c r="W50" s="104"/>
      <c r="X50" s="49"/>
      <c r="Y50" s="80"/>
      <c r="Z50" s="80"/>
      <c r="AA50" s="80"/>
      <c r="AB50" s="80"/>
      <c r="AC50" s="80"/>
      <c r="AD50" s="80"/>
    </row>
    <row r="51" spans="1:30" x14ac:dyDescent="0.25">
      <c r="A51" s="9"/>
      <c r="B51" s="104"/>
      <c r="C51" s="49"/>
      <c r="D51" s="104"/>
      <c r="E51" s="110"/>
      <c r="G51" s="49"/>
      <c r="H51" s="52"/>
      <c r="I51" s="49"/>
      <c r="J51" s="24"/>
      <c r="K51" s="24"/>
      <c r="L51" s="24"/>
      <c r="M51" s="49"/>
      <c r="N51" s="49"/>
      <c r="O51" s="49"/>
      <c r="P51" s="49"/>
      <c r="Q51" s="140"/>
      <c r="R51" s="140"/>
      <c r="S51" s="140"/>
      <c r="T51" s="140"/>
      <c r="U51" s="140"/>
      <c r="V51" s="49"/>
      <c r="W51" s="104"/>
      <c r="X51" s="49"/>
      <c r="Y51" s="80"/>
      <c r="Z51" s="80"/>
      <c r="AA51" s="80"/>
      <c r="AB51" s="80"/>
      <c r="AC51" s="80"/>
      <c r="AD51" s="80"/>
    </row>
    <row r="52" spans="1:30" x14ac:dyDescent="0.25">
      <c r="A52" s="9"/>
      <c r="B52" s="104"/>
      <c r="C52" s="49"/>
      <c r="D52" s="104"/>
      <c r="E52" s="110"/>
      <c r="G52" s="49"/>
      <c r="H52" s="52"/>
      <c r="I52" s="49"/>
      <c r="J52" s="24"/>
      <c r="K52" s="24"/>
      <c r="L52" s="24"/>
      <c r="M52" s="49"/>
      <c r="N52" s="49"/>
      <c r="O52" s="49"/>
      <c r="P52" s="49"/>
      <c r="Q52" s="140"/>
      <c r="R52" s="140"/>
      <c r="S52" s="140"/>
      <c r="T52" s="140"/>
      <c r="U52" s="140"/>
      <c r="V52" s="49"/>
      <c r="W52" s="104"/>
      <c r="X52" s="49"/>
      <c r="Y52" s="80"/>
      <c r="Z52" s="80"/>
      <c r="AA52" s="80"/>
      <c r="AB52" s="80"/>
      <c r="AC52" s="80"/>
      <c r="AD52" s="80"/>
    </row>
    <row r="53" spans="1:30" x14ac:dyDescent="0.25">
      <c r="A53" s="9"/>
      <c r="B53" s="104"/>
      <c r="C53" s="49"/>
      <c r="D53" s="104"/>
      <c r="E53" s="110"/>
      <c r="G53" s="49"/>
      <c r="H53" s="52"/>
      <c r="I53" s="49"/>
      <c r="J53" s="24"/>
      <c r="K53" s="24"/>
      <c r="L53" s="24"/>
      <c r="M53" s="49"/>
      <c r="N53" s="49"/>
      <c r="O53" s="49"/>
      <c r="P53" s="49"/>
      <c r="Q53" s="140"/>
      <c r="R53" s="140"/>
      <c r="S53" s="140"/>
      <c r="T53" s="140"/>
      <c r="U53" s="140"/>
      <c r="V53" s="49"/>
      <c r="W53" s="104"/>
      <c r="X53" s="49"/>
      <c r="Y53" s="80"/>
      <c r="Z53" s="80"/>
      <c r="AA53" s="80"/>
      <c r="AB53" s="80"/>
      <c r="AC53" s="80"/>
      <c r="AD53" s="80"/>
    </row>
    <row r="54" spans="1:30" x14ac:dyDescent="0.25">
      <c r="A54" s="9"/>
      <c r="B54" s="104"/>
      <c r="C54" s="49"/>
      <c r="D54" s="104"/>
      <c r="E54" s="104"/>
      <c r="F54" s="24"/>
      <c r="G54" s="49"/>
      <c r="H54" s="52"/>
      <c r="I54" s="49"/>
      <c r="J54" s="24"/>
      <c r="K54" s="24"/>
      <c r="L54" s="24"/>
      <c r="M54" s="24"/>
      <c r="N54" s="70"/>
      <c r="O54" s="70"/>
      <c r="P54" s="24"/>
      <c r="Q54" s="141"/>
      <c r="R54" s="141"/>
      <c r="S54" s="141"/>
      <c r="T54" s="141"/>
      <c r="U54" s="141"/>
      <c r="V54" s="24"/>
      <c r="W54" s="104"/>
      <c r="X54" s="24"/>
      <c r="Y54" s="80"/>
      <c r="Z54" s="80"/>
      <c r="AA54" s="80"/>
      <c r="AB54" s="80"/>
      <c r="AC54" s="80"/>
      <c r="AD54" s="80"/>
    </row>
    <row r="55" spans="1:30" x14ac:dyDescent="0.25">
      <c r="A55" s="9"/>
      <c r="B55" s="104"/>
      <c r="C55" s="49"/>
      <c r="D55" s="104"/>
      <c r="E55" s="104"/>
      <c r="F55" s="24"/>
      <c r="G55" s="49"/>
      <c r="H55" s="52"/>
      <c r="I55" s="49"/>
      <c r="J55" s="24"/>
      <c r="K55" s="24"/>
      <c r="L55" s="24"/>
      <c r="M55" s="24"/>
      <c r="N55" s="70"/>
      <c r="O55" s="70"/>
      <c r="P55" s="24"/>
      <c r="Q55" s="141"/>
      <c r="R55" s="141"/>
      <c r="S55" s="141"/>
      <c r="T55" s="141"/>
      <c r="U55" s="141"/>
      <c r="V55" s="24"/>
      <c r="W55" s="104"/>
      <c r="X55" s="24"/>
      <c r="Y55" s="80"/>
      <c r="Z55" s="80"/>
      <c r="AA55" s="80"/>
      <c r="AB55" s="80"/>
      <c r="AC55" s="80"/>
      <c r="AD55" s="80"/>
    </row>
    <row r="56" spans="1:30" x14ac:dyDescent="0.25">
      <c r="A56" s="9"/>
      <c r="B56" s="104"/>
      <c r="C56" s="49"/>
      <c r="D56" s="104"/>
      <c r="E56" s="104"/>
      <c r="F56" s="24"/>
      <c r="G56" s="49"/>
      <c r="H56" s="52"/>
      <c r="I56" s="49"/>
      <c r="J56" s="24"/>
      <c r="K56" s="24"/>
      <c r="L56" s="24"/>
      <c r="M56" s="24"/>
      <c r="N56" s="70"/>
      <c r="O56" s="70"/>
      <c r="P56" s="24"/>
      <c r="Q56" s="141"/>
      <c r="R56" s="141"/>
      <c r="S56" s="141"/>
      <c r="T56" s="141"/>
      <c r="U56" s="141"/>
      <c r="V56" s="24"/>
      <c r="W56" s="104"/>
      <c r="X56" s="24"/>
      <c r="Y56" s="80"/>
      <c r="Z56" s="80"/>
      <c r="AA56" s="80"/>
      <c r="AB56" s="80"/>
      <c r="AC56" s="80"/>
      <c r="AD56" s="80"/>
    </row>
    <row r="57" spans="1:30" x14ac:dyDescent="0.25">
      <c r="A57" s="9"/>
      <c r="B57" s="104"/>
      <c r="C57" s="49"/>
      <c r="D57" s="104"/>
      <c r="E57" s="104"/>
      <c r="F57" s="24"/>
      <c r="G57" s="49"/>
      <c r="H57" s="52"/>
      <c r="I57" s="49"/>
      <c r="J57" s="24"/>
      <c r="K57" s="24"/>
      <c r="L57" s="24"/>
      <c r="M57" s="24"/>
      <c r="N57" s="70"/>
      <c r="O57" s="70"/>
      <c r="P57" s="24"/>
      <c r="Q57" s="141"/>
      <c r="R57" s="141"/>
      <c r="S57" s="141"/>
      <c r="T57" s="141"/>
      <c r="U57" s="141"/>
      <c r="V57" s="24"/>
      <c r="W57" s="104"/>
      <c r="X57" s="24"/>
      <c r="Y57" s="80"/>
      <c r="Z57" s="80"/>
      <c r="AA57" s="80"/>
      <c r="AB57" s="80"/>
      <c r="AC57" s="80"/>
      <c r="AD5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2020-05-01T20:38:43Z</dcterms:modified>
</cp:coreProperties>
</file>