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Pelinjohtaja" sheetId="5" r:id="rId4"/>
  </sheets>
  <definedNames>
    <definedName name="_xlnm.Print_Area" localSheetId="2">'Arvo-ottelut'!$B$1:$X$28</definedName>
    <definedName name="_xlnm.Print_Area" localSheetId="0">MSU!$B$1:$AQ$29</definedName>
    <definedName name="_xlnm.Print_Area" localSheetId="3">Pelinjohtaja!$B$1:$AB$28</definedName>
  </definedNames>
  <calcPr calcId="145621"/>
</workbook>
</file>

<file path=xl/calcChain.xml><?xml version="1.0" encoding="utf-8"?>
<calcChain xmlns="http://schemas.openxmlformats.org/spreadsheetml/2006/main">
  <c r="AN61" i="1" l="1"/>
  <c r="AM61" i="1"/>
  <c r="AL61" i="1"/>
  <c r="AP55" i="1" s="1"/>
  <c r="AN36" i="1"/>
  <c r="AM36" i="1"/>
  <c r="AM37" i="1" s="1"/>
  <c r="AL42" i="1" s="1"/>
  <c r="AL36" i="1"/>
  <c r="AP30" i="1" s="1"/>
  <c r="AN34" i="1"/>
  <c r="AL46" i="1" s="1"/>
  <c r="AM34" i="1"/>
  <c r="AL41" i="1" s="1"/>
  <c r="AN31" i="1"/>
  <c r="AL45" i="1" s="1"/>
  <c r="AM31" i="1"/>
  <c r="AL40" i="1" s="1"/>
  <c r="AN62" i="1" l="1"/>
  <c r="AM47" i="1" s="1"/>
  <c r="AM62" i="1"/>
  <c r="AM42" i="1" s="1"/>
  <c r="AN42" i="1"/>
  <c r="AN37" i="1"/>
  <c r="AL47" i="1" s="1"/>
  <c r="AN47" i="1" s="1"/>
  <c r="AN59" i="1" l="1"/>
  <c r="AM46" i="1" s="1"/>
  <c r="AN46" i="1" s="1"/>
  <c r="AM59" i="1"/>
  <c r="AM41" i="1" s="1"/>
  <c r="AN41" i="1" s="1"/>
  <c r="AN56" i="1"/>
  <c r="AM45" i="1" s="1"/>
  <c r="AN45" i="1" s="1"/>
  <c r="AM56" i="1"/>
  <c r="AM40" i="1" s="1"/>
  <c r="AN40" i="1" s="1"/>
  <c r="K65" i="1" l="1"/>
  <c r="J65" i="1"/>
  <c r="I65" i="1"/>
  <c r="H65" i="1"/>
  <c r="K64" i="1"/>
  <c r="J64" i="1"/>
  <c r="I64" i="1"/>
  <c r="H64" i="1"/>
  <c r="K63" i="1"/>
  <c r="J63" i="1"/>
  <c r="I63" i="1"/>
  <c r="H63" i="1"/>
  <c r="K61" i="1"/>
  <c r="J61" i="1"/>
  <c r="I61" i="1"/>
  <c r="H61" i="1"/>
  <c r="K60" i="1"/>
  <c r="J60" i="1"/>
  <c r="I60" i="1"/>
  <c r="H60" i="1"/>
  <c r="K59" i="1"/>
  <c r="J59" i="1"/>
  <c r="I59" i="1"/>
  <c r="H59" i="1"/>
  <c r="K55" i="1"/>
  <c r="J55" i="1"/>
  <c r="I55" i="1"/>
  <c r="H55" i="1"/>
  <c r="K58" i="1"/>
  <c r="J58" i="1"/>
  <c r="I58" i="1"/>
  <c r="H58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K30" i="1"/>
  <c r="J30" i="1"/>
  <c r="I30" i="1"/>
  <c r="H30" i="1"/>
  <c r="K33" i="1"/>
  <c r="J33" i="1"/>
  <c r="I33" i="1"/>
  <c r="H33" i="1"/>
  <c r="Q29" i="5" l="1"/>
  <c r="P29" i="5"/>
  <c r="R29" i="5" s="1"/>
  <c r="O29" i="5"/>
  <c r="R26" i="5"/>
  <c r="H26" i="5"/>
  <c r="F26" i="5"/>
  <c r="W23" i="5"/>
  <c r="V23" i="5"/>
  <c r="U23" i="5"/>
  <c r="S23" i="5"/>
  <c r="Q23" i="5"/>
  <c r="H28" i="5" s="1"/>
  <c r="P23" i="5"/>
  <c r="F28" i="5" s="1"/>
  <c r="O23" i="5"/>
  <c r="E28" i="5" s="1"/>
  <c r="M23" i="5"/>
  <c r="H27" i="5" s="1"/>
  <c r="L23" i="5"/>
  <c r="F27" i="5" s="1"/>
  <c r="I27" i="5" s="1"/>
  <c r="K23" i="5"/>
  <c r="E27" i="5" s="1"/>
  <c r="H23" i="5"/>
  <c r="G23" i="5"/>
  <c r="G26" i="5" s="1"/>
  <c r="F23" i="5"/>
  <c r="E23" i="5"/>
  <c r="E26" i="5" s="1"/>
  <c r="N22" i="5"/>
  <c r="I22" i="5"/>
  <c r="N21" i="5"/>
  <c r="I21" i="5"/>
  <c r="N20" i="5"/>
  <c r="I20" i="5"/>
  <c r="N18" i="5"/>
  <c r="I18" i="5"/>
  <c r="I17" i="5"/>
  <c r="R16" i="5"/>
  <c r="I16" i="5"/>
  <c r="R15" i="5"/>
  <c r="R14" i="5"/>
  <c r="I14" i="5"/>
  <c r="R13" i="5"/>
  <c r="I13" i="5"/>
  <c r="R12" i="5"/>
  <c r="I12" i="5"/>
  <c r="I11" i="5"/>
  <c r="I10" i="5"/>
  <c r="I9" i="5"/>
  <c r="R7" i="5"/>
  <c r="I7" i="5"/>
  <c r="I5" i="5"/>
  <c r="H29" i="5" l="1"/>
  <c r="E29" i="5"/>
  <c r="I28" i="5"/>
  <c r="I26" i="5"/>
  <c r="I23" i="5"/>
  <c r="R23" i="5"/>
  <c r="F29" i="5"/>
  <c r="I29" i="5" s="1"/>
  <c r="N23" i="5"/>
  <c r="T6" i="6"/>
  <c r="S6" i="6"/>
  <c r="R6" i="6"/>
  <c r="Q6" i="6"/>
  <c r="H6" i="6"/>
  <c r="G6" i="6"/>
  <c r="F6" i="6"/>
  <c r="E6" i="6"/>
  <c r="O9" i="6" l="1"/>
  <c r="N9" i="6"/>
  <c r="M9" i="6"/>
  <c r="L9" i="6"/>
  <c r="K9" i="6"/>
  <c r="AS6" i="6"/>
  <c r="AQ6" i="6"/>
  <c r="AP6" i="6"/>
  <c r="AO6" i="6"/>
  <c r="AN6" i="6"/>
  <c r="AM6" i="6"/>
  <c r="AG6" i="6"/>
  <c r="K11" i="6" s="1"/>
  <c r="AE6" i="6"/>
  <c r="AD6" i="6"/>
  <c r="AC6" i="6"/>
  <c r="G11" i="6" s="1"/>
  <c r="AB6" i="6"/>
  <c r="AA6" i="6"/>
  <c r="E11" i="6" s="1"/>
  <c r="W6" i="6"/>
  <c r="U6" i="6"/>
  <c r="K6" i="6"/>
  <c r="K10" i="6" s="1"/>
  <c r="I6" i="6"/>
  <c r="I10" i="6" s="1"/>
  <c r="H10" i="6"/>
  <c r="G10" i="6"/>
  <c r="G12" i="6" s="1"/>
  <c r="F10" i="6"/>
  <c r="E10" i="6"/>
  <c r="E12" i="6" s="1"/>
  <c r="I11" i="6" l="1"/>
  <c r="I12" i="6" s="1"/>
  <c r="O12" i="6" s="1"/>
  <c r="K12" i="6"/>
  <c r="L10" i="6"/>
  <c r="N10" i="6"/>
  <c r="F11" i="6"/>
  <c r="F12" i="6" s="1"/>
  <c r="L12" i="6" s="1"/>
  <c r="H11" i="6"/>
  <c r="H12" i="6" s="1"/>
  <c r="M10" i="6"/>
  <c r="N12" i="6" l="1"/>
  <c r="M12" i="6"/>
  <c r="P18" i="3" l="1"/>
  <c r="G18" i="3"/>
  <c r="P26" i="3"/>
  <c r="M26" i="3"/>
  <c r="I26" i="3"/>
  <c r="G26" i="3"/>
  <c r="P9" i="3"/>
  <c r="O9" i="3"/>
  <c r="M9" i="3"/>
  <c r="I9" i="3"/>
  <c r="G9" i="3"/>
  <c r="AA17" i="1"/>
</calcChain>
</file>

<file path=xl/sharedStrings.xml><?xml version="1.0" encoding="utf-8"?>
<sst xmlns="http://schemas.openxmlformats.org/spreadsheetml/2006/main" count="862" uniqueCount="381">
  <si>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</si>
  <si>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</si>
  <si>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</si>
  <si>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</si>
  <si>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</si>
  <si>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</si>
  <si>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</si>
  <si>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</si>
  <si>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</si>
  <si>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</si>
  <si>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</si>
  <si>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</si>
  <si>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</si>
  <si>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</si>
  <si>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</si>
  <si>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</si>
  <si>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</si>
  <si>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</si>
  <si>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</si>
  <si>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</si>
  <si>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</si>
  <si>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</si>
  <si>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</si>
  <si>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</si>
  <si>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</si>
  <si>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</si>
  <si>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</si>
  <si>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</si>
  <si>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</si>
  <si>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</si>
  <si>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</si>
  <si>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</si>
  <si>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</si>
  <si>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</si>
  <si>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</si>
  <si>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</si>
  <si>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</si>
  <si>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</si>
  <si>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</si>
  <si>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</si>
  <si>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</si>
  <si>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</si>
  <si>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</si>
  <si>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</si>
  <si>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</si>
  <si>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</si>
  <si>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</si>
  <si>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</si>
  <si>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</si>
  <si>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</si>
  <si>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</si>
  <si>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</si>
  <si>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</si>
  <si>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</si>
  <si>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</si>
  <si>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</si>
  <si>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</si>
  <si>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</si>
  <si>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</si>
  <si>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</si>
  <si>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</si>
  <si>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</si>
  <si>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</si>
  <si>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</si>
  <si>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</si>
  <si>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</si>
  <si>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</si>
  <si>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</si>
  <si>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</si>
  <si>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</si>
  <si>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1/1</t>
  </si>
  <si>
    <t>3/4</t>
  </si>
  <si>
    <t>KAIKKIEN AIKOJEN TILASTOT, TOP-10</t>
  </si>
  <si>
    <t>PESISPÖRSSIRAJAT</t>
  </si>
  <si>
    <t>1000 p</t>
  </si>
  <si>
    <t>Lyöty</t>
  </si>
  <si>
    <t>Tuotu</t>
  </si>
  <si>
    <t>Länsi</t>
  </si>
  <si>
    <t>s</t>
  </si>
  <si>
    <t>0/2</t>
  </si>
  <si>
    <t>Cup</t>
  </si>
  <si>
    <t>A-POJAT</t>
  </si>
  <si>
    <t xml:space="preserve"> LIITTO - LEHDISTÖ - KORTTI</t>
  </si>
  <si>
    <t xml:space="preserve">  Tulos</t>
  </si>
  <si>
    <t xml:space="preserve">  KL-%</t>
  </si>
  <si>
    <t>2/5</t>
  </si>
  <si>
    <t>Liitto</t>
  </si>
  <si>
    <t>Stig Tainio</t>
  </si>
  <si>
    <t>jok</t>
  </si>
  <si>
    <t>4/9</t>
  </si>
  <si>
    <t>Mitalisarja  2.</t>
  </si>
  <si>
    <t>09.08. 1987  Stadion, Helsinki</t>
  </si>
  <si>
    <t xml:space="preserve">  7-5</t>
  </si>
  <si>
    <t>B-POJAT</t>
  </si>
  <si>
    <t>Aulis Väisänen</t>
  </si>
  <si>
    <t>08.06. 1989  Tampere</t>
  </si>
  <si>
    <t>Raimo Bragge</t>
  </si>
  <si>
    <t>11.3.1964   Nakkila</t>
  </si>
  <si>
    <t>Tahko</t>
  </si>
  <si>
    <t>IPV</t>
  </si>
  <si>
    <t>UPV</t>
  </si>
  <si>
    <t>ykköspesis</t>
  </si>
  <si>
    <t>UPV = Ulvilan Pesä-Veikot  (1957),  kasvattajaseura</t>
  </si>
  <si>
    <t>Tahko = Hyvinkään Tahko  (1915)</t>
  </si>
  <si>
    <t>IPV = Imatran Pallo-Veikot  (1955)</t>
  </si>
  <si>
    <t>01.05. 1983  Tahko - AA  7-4</t>
  </si>
  <si>
    <t>25.05. 1983  IT - Tahko  6-11</t>
  </si>
  <si>
    <t>12.06. 1983  HoNsU - Tahko  16-23</t>
  </si>
  <si>
    <t xml:space="preserve">  19 v   1 kk 20 pv</t>
  </si>
  <si>
    <t xml:space="preserve">  19 v   2 kk 14 pv</t>
  </si>
  <si>
    <t xml:space="preserve">  19 v   3 kk   1 pv</t>
  </si>
  <si>
    <t>19.08. 1984  Stadion, Helsinki</t>
  </si>
  <si>
    <t>21-4</t>
  </si>
  <si>
    <t>vai</t>
  </si>
  <si>
    <t>Lauri Pippola</t>
  </si>
  <si>
    <t>08.09. 1985  Stadion, Helsinki</t>
  </si>
  <si>
    <t>12-5</t>
  </si>
  <si>
    <t>Itä</t>
  </si>
  <si>
    <t>Vesa Lipsanen</t>
  </si>
  <si>
    <t>13.08. 1989  Imatra</t>
  </si>
  <si>
    <t xml:space="preserve">  5-3</t>
  </si>
  <si>
    <t>Kari Stenberg</t>
  </si>
  <si>
    <t>21.07. 1991  Oulu</t>
  </si>
  <si>
    <t xml:space="preserve">  4-8</t>
  </si>
  <si>
    <t>20 v  5 kk  8 pv</t>
  </si>
  <si>
    <t>25.07. 1981  Toholampi</t>
  </si>
  <si>
    <t xml:space="preserve"> 5-10</t>
  </si>
  <si>
    <t>Oiva Lilli</t>
  </si>
  <si>
    <t>24.07. 1982  Ulvila</t>
  </si>
  <si>
    <t xml:space="preserve">  5-8</t>
  </si>
  <si>
    <t>Teuvo Mäkelä</t>
  </si>
  <si>
    <t>23.07. 1983  Hamina</t>
  </si>
  <si>
    <t xml:space="preserve">  5-9</t>
  </si>
  <si>
    <t>I p</t>
  </si>
  <si>
    <t>Ari Skyttä</t>
  </si>
  <si>
    <t>06.06. 1986  Lahti</t>
  </si>
  <si>
    <t xml:space="preserve">  5-5</t>
  </si>
  <si>
    <t>1</t>
  </si>
  <si>
    <t>05.06. 1987  Jyväskylä</t>
  </si>
  <si>
    <t>21-9</t>
  </si>
  <si>
    <t>Lehdistö</t>
  </si>
  <si>
    <t xml:space="preserve">  4-6</t>
  </si>
  <si>
    <t>29.05. 1991  Haaparanta</t>
  </si>
  <si>
    <t xml:space="preserve">  7-6</t>
  </si>
  <si>
    <t>Mikko Vitikainen</t>
  </si>
  <si>
    <t>22 v  2 kk  25 pv</t>
  </si>
  <si>
    <t>2/2</t>
  </si>
  <si>
    <t>0/1</t>
  </si>
  <si>
    <t>5/9</t>
  </si>
  <si>
    <t>4/5</t>
  </si>
  <si>
    <t>5/6</t>
  </si>
  <si>
    <t>3/3</t>
  </si>
  <si>
    <t>20/31</t>
  </si>
  <si>
    <t>10/11</t>
  </si>
  <si>
    <t>6/8</t>
  </si>
  <si>
    <t>2/7</t>
  </si>
  <si>
    <t>5/5</t>
  </si>
  <si>
    <t>6/11</t>
  </si>
  <si>
    <t>11/16</t>
  </si>
  <si>
    <t>6/6</t>
  </si>
  <si>
    <t>2/4</t>
  </si>
  <si>
    <t>YKKÖSPESIS</t>
  </si>
  <si>
    <t>0-0-1</t>
  </si>
  <si>
    <t>Loppusarja  3.</t>
  </si>
  <si>
    <t>2-0  SiiPo</t>
  </si>
  <si>
    <t>12-9  SiiPo</t>
  </si>
  <si>
    <t>3-13  SMJ</t>
  </si>
  <si>
    <t>4-5  Tahko</t>
  </si>
  <si>
    <t>2-0  KPL</t>
  </si>
  <si>
    <t>2-0  VM</t>
  </si>
  <si>
    <t>8-9  AA</t>
  </si>
  <si>
    <t>1-2  SMJ</t>
  </si>
  <si>
    <t>2-0  Kiri</t>
  </si>
  <si>
    <t>2-0  SMJ</t>
  </si>
  <si>
    <t>2-0  SoJy</t>
  </si>
  <si>
    <t>1-2  Lippo</t>
  </si>
  <si>
    <t>3-0  RPL</t>
  </si>
  <si>
    <t>2-1  AA</t>
  </si>
  <si>
    <t>0-2  SoJy</t>
  </si>
  <si>
    <t>4/6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</si>
  <si>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</si>
  <si>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</si>
  <si>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</si>
  <si>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</si>
  <si>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</si>
  <si>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</si>
  <si>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</si>
  <si>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</si>
  <si>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</si>
  <si>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MYP,  26  ottelua</t>
  </si>
  <si>
    <t>HP</t>
  </si>
  <si>
    <t>13.</t>
  </si>
  <si>
    <t xml:space="preserve"> MYP,  27  ottelua</t>
  </si>
  <si>
    <t>KPL</t>
  </si>
  <si>
    <t>12.</t>
  </si>
  <si>
    <t>JoMa</t>
  </si>
  <si>
    <t>11.</t>
  </si>
  <si>
    <t xml:space="preserve"> MYP,  22  ottelua</t>
  </si>
  <si>
    <t>KiPa</t>
  </si>
  <si>
    <t xml:space="preserve"> 0-4  SoJy</t>
  </si>
  <si>
    <t xml:space="preserve"> MYP,  1  ottelu</t>
  </si>
  <si>
    <t>SARJAT</t>
  </si>
  <si>
    <t>Seurat:</t>
  </si>
  <si>
    <t>HP = Haminan Palloilijat  (1928)</t>
  </si>
  <si>
    <t>KPL = Kouvolan Pallonlyöjät  (1931)</t>
  </si>
  <si>
    <t>JoMa = Joensuun Maila  (1957)</t>
  </si>
  <si>
    <t>KiPa = Kiteen Pallo -90  (1990)</t>
  </si>
  <si>
    <t>0-2-1</t>
  </si>
  <si>
    <t xml:space="preserve">         Mitalit</t>
  </si>
  <si>
    <t>1-1-0</t>
  </si>
  <si>
    <t>6/9</t>
  </si>
  <si>
    <t>1/5</t>
  </si>
  <si>
    <t>3/6</t>
  </si>
  <si>
    <t>13/24</t>
  </si>
  <si>
    <t>5/10</t>
  </si>
  <si>
    <t>5/7</t>
  </si>
  <si>
    <t>1/4</t>
  </si>
  <si>
    <t>27.</t>
  </si>
  <si>
    <t>15.</t>
  </si>
  <si>
    <t>23.</t>
  </si>
  <si>
    <t>21.</t>
  </si>
  <si>
    <t>22.</t>
  </si>
  <si>
    <t>16.</t>
  </si>
  <si>
    <t>14.</t>
  </si>
  <si>
    <t xml:space="preserve">      Runkosarja TOP-30</t>
  </si>
  <si>
    <t>Ylempi loppusarja TOP-10</t>
  </si>
  <si>
    <t xml:space="preserve"> 0-3  ViVe</t>
  </si>
  <si>
    <t xml:space="preserve">1.  ottelu      </t>
  </si>
  <si>
    <t xml:space="preserve">6.  ottelu      </t>
  </si>
  <si>
    <t xml:space="preserve">10.  ottelu      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</si>
  <si>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</si>
  <si>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</si>
  <si>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</si>
  <si>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</si>
  <si>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</si>
  <si>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</si>
  <si>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</si>
  <si>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</si>
  <si>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0-3  KPL</t>
  </si>
  <si>
    <t>0 - 3</t>
  </si>
  <si>
    <t>90.</t>
  </si>
  <si>
    <t>0 - 4</t>
  </si>
  <si>
    <t>95.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</si>
  <si>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</si>
  <si>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</si>
  <si>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</si>
  <si>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</si>
  <si>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</si>
  <si>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</si>
  <si>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</si>
  <si>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</si>
  <si>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</si>
  <si>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</si>
  <si>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</si>
  <si>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</si>
  <si>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</si>
  <si>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</si>
  <si>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</si>
  <si>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</si>
  <si>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</si>
  <si>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PLAY OFF,  KA / OTT</t>
  </si>
  <si>
    <t xml:space="preserve"> 1979 - 1983</t>
  </si>
  <si>
    <t>76.</t>
  </si>
  <si>
    <t xml:space="preserve"> 1979 - 1984</t>
  </si>
  <si>
    <t>52.</t>
  </si>
  <si>
    <t xml:space="preserve"> 1979 - 1985</t>
  </si>
  <si>
    <t>56.</t>
  </si>
  <si>
    <t xml:space="preserve"> 1979 - 1986</t>
  </si>
  <si>
    <t>47.</t>
  </si>
  <si>
    <t>50.</t>
  </si>
  <si>
    <t xml:space="preserve"> 1979 - 1987</t>
  </si>
  <si>
    <t>55.</t>
  </si>
  <si>
    <t xml:space="preserve"> 1979 - 1988</t>
  </si>
  <si>
    <t>39.</t>
  </si>
  <si>
    <t>44.</t>
  </si>
  <si>
    <t xml:space="preserve"> 1979 - 1989</t>
  </si>
  <si>
    <t>36.</t>
  </si>
  <si>
    <t xml:space="preserve"> 1979 - 1990</t>
  </si>
  <si>
    <t>26.</t>
  </si>
  <si>
    <t>33.</t>
  </si>
  <si>
    <t>29.</t>
  </si>
  <si>
    <t xml:space="preserve"> 1979 - 1991</t>
  </si>
  <si>
    <t xml:space="preserve"> 1979 - 1992</t>
  </si>
  <si>
    <t>24.</t>
  </si>
  <si>
    <t>31.</t>
  </si>
  <si>
    <t xml:space="preserve"> 1979 - 1993</t>
  </si>
  <si>
    <t>34.</t>
  </si>
  <si>
    <t xml:space="preserve"> 1979 - 1994</t>
  </si>
  <si>
    <t>25.</t>
  </si>
  <si>
    <t>20.</t>
  </si>
  <si>
    <t>28.</t>
  </si>
  <si>
    <t>42.</t>
  </si>
  <si>
    <t>92.</t>
  </si>
  <si>
    <t>100.</t>
  </si>
  <si>
    <t>66.</t>
  </si>
  <si>
    <t>19.</t>
  </si>
  <si>
    <t>74.</t>
  </si>
  <si>
    <t>89.</t>
  </si>
  <si>
    <t>98.</t>
  </si>
  <si>
    <t>104.</t>
  </si>
  <si>
    <t>67.</t>
  </si>
  <si>
    <t>54.</t>
  </si>
  <si>
    <t>18.</t>
  </si>
  <si>
    <t>70.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</si>
  <si>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</si>
  <si>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</si>
  <si>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</si>
  <si>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</si>
  <si>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>100.   02.07. 1992  RPL - IPV  3-5</t>
  </si>
  <si>
    <t>28 v   3 kk 21 pv</t>
  </si>
  <si>
    <t>142. ottelu</t>
  </si>
  <si>
    <t xml:space="preserve"> Etenijätilasto</t>
  </si>
  <si>
    <t xml:space="preserve">  51.   07.09. 1989  SMJ - IPV  6-2</t>
  </si>
  <si>
    <t>180. ottelu</t>
  </si>
  <si>
    <t xml:space="preserve">  32.   19.05. 1992  IPV - KaMa  11-5</t>
  </si>
  <si>
    <t>184.</t>
  </si>
  <si>
    <t>121.</t>
  </si>
  <si>
    <t>94.</t>
  </si>
  <si>
    <t>68.</t>
  </si>
  <si>
    <t>41.</t>
  </si>
  <si>
    <t>30.</t>
  </si>
  <si>
    <t>606.</t>
  </si>
  <si>
    <t>388.</t>
  </si>
  <si>
    <t>342.</t>
  </si>
  <si>
    <t>301.</t>
  </si>
  <si>
    <t>248.</t>
  </si>
  <si>
    <t>210.</t>
  </si>
  <si>
    <t>166.</t>
  </si>
  <si>
    <t>178.</t>
  </si>
  <si>
    <t>113.</t>
  </si>
  <si>
    <t>63.</t>
  </si>
  <si>
    <t>369.</t>
  </si>
  <si>
    <t>244.</t>
  </si>
  <si>
    <t>154.</t>
  </si>
  <si>
    <t>72.</t>
  </si>
  <si>
    <t>49.</t>
  </si>
  <si>
    <t>46.</t>
  </si>
  <si>
    <t>40.</t>
  </si>
  <si>
    <t>43.</t>
  </si>
  <si>
    <t>451.</t>
  </si>
  <si>
    <t>310.</t>
  </si>
  <si>
    <t>220.</t>
  </si>
  <si>
    <t>185.</t>
  </si>
  <si>
    <t>138.</t>
  </si>
  <si>
    <t>109.</t>
  </si>
  <si>
    <t>84.</t>
  </si>
  <si>
    <t>75.</t>
  </si>
  <si>
    <t>48.</t>
  </si>
  <si>
    <t>674.</t>
  </si>
  <si>
    <t>530.</t>
  </si>
  <si>
    <t>420.</t>
  </si>
  <si>
    <t>318.</t>
  </si>
  <si>
    <t>269.</t>
  </si>
  <si>
    <t>225.</t>
  </si>
  <si>
    <t>172.</t>
  </si>
  <si>
    <t>187.</t>
  </si>
  <si>
    <t>140.</t>
  </si>
  <si>
    <t>81.</t>
  </si>
  <si>
    <t>SEUROITTAIN</t>
  </si>
  <si>
    <t>Hyvinkään Tahko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</si>
  <si>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</si>
  <si>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</si>
  <si>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</si>
  <si>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</si>
  <si>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</si>
  <si>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</si>
  <si>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</si>
  <si>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</si>
  <si>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</si>
  <si>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</si>
  <si>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</si>
  <si>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</si>
  <si>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</si>
  <si>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</si>
  <si>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67.   19.06. 1983  Tahko - Kiri  9-5</t>
  </si>
  <si>
    <t>35.   07.09. 1991  IPV - SoJy  10-1,  fin 2/2</t>
  </si>
  <si>
    <t xml:space="preserve">  9.   18.09. 1993  SoJy - IPV  7-6,  fin 2/2</t>
  </si>
  <si>
    <t>40.   01.09. 1991  SoJy - IPV  1-10,  fin 1/2</t>
  </si>
  <si>
    <t>RS JA YLS</t>
  </si>
  <si>
    <t>93.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</si>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</sst>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9" fillId="6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4" borderId="0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3" xfId="2" applyNumberFormat="1" applyFont="1" applyFill="1" applyBorder="1" applyAlignment="1">
      <alignment horizontal="center"/>
    </xf>
    <xf numFmtId="165" fontId="3" fillId="4" borderId="4" xfId="2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4" xfId="2" applyNumberFormat="1" applyFont="1" applyFill="1" applyBorder="1" applyAlignment="1"/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9" fillId="6" borderId="2" xfId="0" applyFont="1" applyFill="1" applyBorder="1" applyAlignment="1">
      <alignment vertical="top"/>
    </xf>
    <xf numFmtId="0" fontId="6" fillId="0" borderId="0" xfId="0" applyFont="1" applyFill="1"/>
    <xf numFmtId="0" fontId="3" fillId="3" borderId="7" xfId="0" applyFont="1" applyFill="1" applyBorder="1" applyAlignment="1"/>
    <xf numFmtId="0" fontId="3" fillId="2" borderId="9" xfId="0" applyFont="1" applyFill="1" applyBorder="1" applyAlignment="1"/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2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4" fillId="0" borderId="0" xfId="0" applyFont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2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8" borderId="2" xfId="0" applyFont="1" applyFill="1" applyBorder="1"/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165" fontId="3" fillId="5" borderId="1" xfId="2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9" fillId="2" borderId="0" xfId="0" applyFont="1" applyFill="1"/>
    <xf numFmtId="0" fontId="9" fillId="7" borderId="2" xfId="0" applyFont="1" applyFill="1" applyBorder="1" applyAlignment="1"/>
    <xf numFmtId="0" fontId="10" fillId="7" borderId="3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vertical="top"/>
    </xf>
    <xf numFmtId="0" fontId="10" fillId="7" borderId="3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/>
    </xf>
    <xf numFmtId="0" fontId="5" fillId="7" borderId="3" xfId="0" applyFont="1" applyFill="1" applyBorder="1" applyAlignment="1"/>
    <xf numFmtId="0" fontId="5" fillId="2" borderId="12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Alignment="1"/>
    <xf numFmtId="0" fontId="10" fillId="0" borderId="0" xfId="0" applyFont="1" applyAlignment="1"/>
    <xf numFmtId="0" fontId="10" fillId="0" borderId="0" xfId="0" applyFont="1"/>
    <xf numFmtId="0" fontId="11" fillId="2" borderId="0" xfId="0" applyFont="1" applyFill="1" applyAlignment="1"/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6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5" fillId="0" borderId="0" xfId="0" applyFont="1" applyAlignment="1"/>
    <xf numFmtId="165" fontId="3" fillId="6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7" xfId="0" applyFont="1" applyFill="1" applyBorder="1" applyAlignment="1"/>
    <xf numFmtId="0" fontId="5" fillId="2" borderId="7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8" xfId="0" applyFont="1" applyFill="1" applyBorder="1" applyAlignment="1"/>
    <xf numFmtId="0" fontId="3" fillId="4" borderId="7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5" fillId="10" borderId="0" xfId="0" applyFont="1" applyFill="1" applyAlignment="1"/>
    <xf numFmtId="0" fontId="3" fillId="2" borderId="0" xfId="0" applyFont="1" applyFill="1" applyAlignment="1">
      <alignment horizontal="left" vertical="top"/>
    </xf>
    <xf numFmtId="0" fontId="5" fillId="10" borderId="0" xfId="0" applyFont="1" applyFill="1"/>
    <xf numFmtId="0" fontId="5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horizontal="center"/>
    </xf>
    <xf numFmtId="165" fontId="3" fillId="4" borderId="2" xfId="2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11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6" borderId="4" xfId="0" applyFont="1" applyFill="1" applyBorder="1"/>
    <xf numFmtId="0" fontId="3" fillId="11" borderId="2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165" fontId="3" fillId="2" borderId="0" xfId="0" applyNumberFormat="1" applyFont="1" applyFill="1" applyBorder="1"/>
    <xf numFmtId="0" fontId="3" fillId="2" borderId="5" xfId="0" applyFont="1" applyFill="1" applyBorder="1"/>
    <xf numFmtId="0" fontId="3" fillId="2" borderId="12" xfId="0" applyFont="1" applyFill="1" applyBorder="1"/>
    <xf numFmtId="49" fontId="3" fillId="3" borderId="0" xfId="0" applyNumberFormat="1" applyFont="1" applyFill="1" applyBorder="1" applyAlignment="1">
      <alignment horizontal="left"/>
    </xf>
    <xf numFmtId="0" fontId="12" fillId="2" borderId="0" xfId="0" applyFont="1" applyFill="1"/>
    <xf numFmtId="0" fontId="12" fillId="3" borderId="7" xfId="0" applyFont="1" applyFill="1" applyBorder="1"/>
    <xf numFmtId="0" fontId="12" fillId="0" borderId="0" xfId="0" applyFont="1" applyFill="1"/>
    <xf numFmtId="0" fontId="8" fillId="2" borderId="0" xfId="0" applyFont="1" applyFill="1"/>
    <xf numFmtId="0" fontId="8" fillId="0" borderId="0" xfId="0" applyFont="1" applyFill="1"/>
    <xf numFmtId="0" fontId="4" fillId="3" borderId="3" xfId="0" applyFont="1" applyFill="1" applyBorder="1"/>
    <xf numFmtId="0" fontId="4" fillId="0" borderId="0" xfId="0" applyFont="1" applyFill="1"/>
    <xf numFmtId="0" fontId="11" fillId="3" borderId="2" xfId="0" applyFont="1" applyFill="1" applyBorder="1" applyAlignment="1"/>
    <xf numFmtId="49" fontId="11" fillId="3" borderId="3" xfId="0" applyNumberFormat="1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13" fillId="2" borderId="0" xfId="0" applyFont="1" applyFill="1"/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0" fontId="3" fillId="4" borderId="5" xfId="0" applyFont="1" applyFill="1" applyBorder="1"/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1" xfId="0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4" fillId="4" borderId="7" xfId="0" applyFont="1" applyFill="1" applyBorder="1"/>
    <xf numFmtId="0" fontId="3" fillId="4" borderId="12" xfId="0" applyFont="1" applyFill="1" applyBorder="1"/>
    <xf numFmtId="0" fontId="4" fillId="4" borderId="0" xfId="0" applyFont="1" applyFill="1" applyBorder="1"/>
    <xf numFmtId="0" fontId="4" fillId="4" borderId="10" xfId="0" applyFont="1" applyFill="1" applyBorder="1"/>
    <xf numFmtId="0" fontId="3" fillId="4" borderId="10" xfId="0" applyFont="1" applyFill="1" applyBorder="1" applyAlignment="1">
      <alignment horizontal="right"/>
    </xf>
    <xf numFmtId="49" fontId="3" fillId="4" borderId="10" xfId="0" applyNumberFormat="1" applyFont="1" applyFill="1" applyBorder="1"/>
    <xf numFmtId="0" fontId="3" fillId="4" borderId="7" xfId="0" applyFont="1" applyFill="1" applyBorder="1" applyAlignment="1">
      <alignment horizontal="right"/>
    </xf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49" fontId="3" fillId="4" borderId="12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9" fontId="3" fillId="4" borderId="0" xfId="2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2"/>
  <sheetViews>
    <sheetView tabSelected="1" zoomScale="83" zoomScaleNormal="83" workbookViewId="0"/>
  </sheetViews>
  <sheetFormatPr defaultRowHeight="15" customHeight="1" x14ac:dyDescent="0.25"/>
  <cols>
    <col min="1" max="1" width="0.7109375" style="264" customWidth="1"/>
    <col min="2" max="2" width="6.7109375" style="57" customWidth="1"/>
    <col min="3" max="3" width="6.7109375" style="56" customWidth="1"/>
    <col min="4" max="4" width="9.5703125" style="57" customWidth="1"/>
    <col min="5" max="12" width="5.7109375" style="56" customWidth="1"/>
    <col min="13" max="13" width="6" style="56" customWidth="1"/>
    <col min="14" max="14" width="9.7109375" style="56" customWidth="1"/>
    <col min="15" max="15" width="0.7109375" style="27" customWidth="1"/>
    <col min="16" max="19" width="6.28515625" style="27" customWidth="1"/>
    <col min="20" max="20" width="0.7109375" style="27" customWidth="1"/>
    <col min="21" max="25" width="5.7109375" style="56" customWidth="1"/>
    <col min="26" max="26" width="9.7109375" style="56" customWidth="1"/>
    <col min="27" max="27" width="0.7109375" style="56" customWidth="1"/>
    <col min="28" max="31" width="6.28515625" style="56" customWidth="1"/>
    <col min="32" max="32" width="0.7109375" style="56" customWidth="1"/>
    <col min="33" max="33" width="13.7109375" style="56" customWidth="1"/>
    <col min="34" max="34" width="13.42578125" style="56" customWidth="1"/>
    <col min="35" max="35" width="13" style="56" customWidth="1"/>
    <col min="36" max="36" width="13.28515625" style="56" customWidth="1"/>
    <col min="37" max="37" width="0.7109375" style="56" customWidth="1"/>
    <col min="38" max="38" width="6.85546875" style="56" customWidth="1"/>
    <col min="39" max="39" width="6.28515625" style="56" customWidth="1"/>
    <col min="40" max="43" width="5.7109375" style="56" customWidth="1"/>
    <col min="44" max="44" width="93.5703125" style="264" customWidth="1"/>
    <col min="45" max="16384" width="9.140625" style="264"/>
  </cols>
  <sheetData>
    <row r="1" spans="1:44" ht="18.75" customHeight="1" x14ac:dyDescent="0.25">
      <c r="A1" s="262"/>
      <c r="B1" s="2" t="s">
        <v>96</v>
      </c>
      <c r="C1" s="84"/>
      <c r="D1" s="85"/>
      <c r="E1" s="256" t="s">
        <v>97</v>
      </c>
      <c r="F1" s="86"/>
      <c r="G1" s="86"/>
      <c r="H1" s="86"/>
      <c r="I1" s="86"/>
      <c r="J1" s="86"/>
      <c r="K1" s="86"/>
      <c r="L1" s="86"/>
      <c r="M1" s="84"/>
      <c r="N1" s="84"/>
      <c r="O1" s="257"/>
      <c r="P1" s="263"/>
      <c r="Q1" s="263"/>
      <c r="R1" s="263"/>
      <c r="S1" s="84"/>
      <c r="T1" s="86"/>
      <c r="U1" s="86"/>
      <c r="V1" s="84"/>
      <c r="W1" s="84"/>
      <c r="X1" s="84"/>
      <c r="Y1" s="84"/>
      <c r="Z1" s="84"/>
      <c r="AA1" s="86"/>
      <c r="AB1" s="86"/>
      <c r="AC1" s="86"/>
      <c r="AD1" s="86"/>
      <c r="AE1" s="86"/>
      <c r="AF1" s="86"/>
      <c r="AG1" s="84"/>
      <c r="AH1" s="84"/>
      <c r="AI1" s="84"/>
      <c r="AJ1" s="84"/>
      <c r="AK1" s="86"/>
      <c r="AL1" s="84"/>
      <c r="AM1" s="84"/>
      <c r="AN1" s="84"/>
      <c r="AO1" s="84"/>
      <c r="AP1" s="84"/>
      <c r="AQ1" s="197"/>
      <c r="AR1" s="38"/>
    </row>
    <row r="2" spans="1:44" s="266" customFormat="1" ht="15" customHeight="1" x14ac:dyDescent="0.25">
      <c r="A2" s="265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224</v>
      </c>
      <c r="Q2" s="19"/>
      <c r="R2" s="13"/>
      <c r="S2" s="20"/>
      <c r="T2" s="18"/>
      <c r="U2" s="19" t="s">
        <v>14</v>
      </c>
      <c r="V2" s="13"/>
      <c r="W2" s="13"/>
      <c r="X2" s="19"/>
      <c r="Y2" s="94"/>
      <c r="Z2" s="95"/>
      <c r="AA2" s="18"/>
      <c r="AB2" s="21" t="s">
        <v>225</v>
      </c>
      <c r="AC2" s="19"/>
      <c r="AD2" s="13"/>
      <c r="AE2" s="20"/>
      <c r="AF2" s="18"/>
      <c r="AG2" s="21" t="s">
        <v>64</v>
      </c>
      <c r="AH2" s="13"/>
      <c r="AI2" s="13"/>
      <c r="AJ2" s="14"/>
      <c r="AK2" s="18"/>
      <c r="AL2" s="21" t="s">
        <v>63</v>
      </c>
      <c r="AM2" s="19"/>
      <c r="AN2" s="13"/>
      <c r="AO2" s="221" t="s">
        <v>208</v>
      </c>
      <c r="AP2" s="13"/>
      <c r="AQ2" s="14"/>
      <c r="AR2" s="38"/>
    </row>
    <row r="3" spans="1:44" s="266" customFormat="1" ht="15" customHeight="1" x14ac:dyDescent="0.25">
      <c r="A3" s="26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2"/>
      <c r="P3" s="17" t="s">
        <v>5</v>
      </c>
      <c r="Q3" s="17" t="s">
        <v>6</v>
      </c>
      <c r="R3" s="17" t="s">
        <v>57</v>
      </c>
      <c r="S3" s="17" t="s">
        <v>16</v>
      </c>
      <c r="T3" s="2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2"/>
      <c r="AB3" s="17" t="s">
        <v>5</v>
      </c>
      <c r="AC3" s="17" t="s">
        <v>6</v>
      </c>
      <c r="AD3" s="17" t="s">
        <v>57</v>
      </c>
      <c r="AE3" s="17" t="s">
        <v>16</v>
      </c>
      <c r="AF3" s="222"/>
      <c r="AG3" s="17" t="s">
        <v>59</v>
      </c>
      <c r="AH3" s="17" t="s">
        <v>60</v>
      </c>
      <c r="AI3" s="14" t="s">
        <v>65</v>
      </c>
      <c r="AJ3" s="17" t="s">
        <v>61</v>
      </c>
      <c r="AK3" s="222"/>
      <c r="AL3" s="17" t="s">
        <v>22</v>
      </c>
      <c r="AM3" s="17" t="s">
        <v>23</v>
      </c>
      <c r="AN3" s="14" t="s">
        <v>80</v>
      </c>
      <c r="AO3" s="14" t="s">
        <v>30</v>
      </c>
      <c r="AP3" s="16" t="s">
        <v>31</v>
      </c>
      <c r="AQ3" s="17" t="s">
        <v>32</v>
      </c>
      <c r="AR3" s="38"/>
    </row>
    <row r="4" spans="1:44" s="266" customFormat="1" ht="15" customHeight="1" x14ac:dyDescent="0.25">
      <c r="A4" s="265"/>
      <c r="B4" s="139">
        <v>1982</v>
      </c>
      <c r="C4" s="139" t="s">
        <v>34</v>
      </c>
      <c r="D4" s="140" t="s">
        <v>100</v>
      </c>
      <c r="E4" s="139"/>
      <c r="F4" s="141" t="s">
        <v>101</v>
      </c>
      <c r="G4" s="142"/>
      <c r="H4" s="32"/>
      <c r="I4" s="139"/>
      <c r="J4" s="139"/>
      <c r="K4" s="139"/>
      <c r="L4" s="139"/>
      <c r="M4" s="139"/>
      <c r="N4" s="143"/>
      <c r="O4" s="194"/>
      <c r="P4" s="17"/>
      <c r="Q4" s="17"/>
      <c r="R4" s="17"/>
      <c r="S4" s="17"/>
      <c r="T4" s="222" t="e">
        <v>#DIV/0!</v>
      </c>
      <c r="U4" s="24"/>
      <c r="V4" s="24"/>
      <c r="W4" s="25"/>
      <c r="X4" s="24"/>
      <c r="Y4" s="24"/>
      <c r="Z4" s="29"/>
      <c r="AA4" s="222"/>
      <c r="AB4" s="17"/>
      <c r="AC4" s="17"/>
      <c r="AD4" s="17"/>
      <c r="AE4" s="17"/>
      <c r="AF4" s="222"/>
      <c r="AG4" s="2"/>
      <c r="AH4" s="2"/>
      <c r="AI4" s="2"/>
      <c r="AJ4" s="2"/>
      <c r="AK4" s="222"/>
      <c r="AL4" s="24"/>
      <c r="AM4" s="24"/>
      <c r="AN4" s="24"/>
      <c r="AO4" s="25"/>
      <c r="AP4" s="28"/>
      <c r="AQ4" s="24"/>
      <c r="AR4" s="38"/>
    </row>
    <row r="5" spans="1:44" s="266" customFormat="1" ht="15" customHeight="1" x14ac:dyDescent="0.25">
      <c r="A5" s="265"/>
      <c r="B5" s="24">
        <v>1983</v>
      </c>
      <c r="C5" s="24" t="s">
        <v>37</v>
      </c>
      <c r="D5" s="115" t="s">
        <v>98</v>
      </c>
      <c r="E5" s="24">
        <v>22</v>
      </c>
      <c r="F5" s="24">
        <v>1</v>
      </c>
      <c r="G5" s="24">
        <v>11</v>
      </c>
      <c r="H5" s="24">
        <v>41</v>
      </c>
      <c r="I5" s="24">
        <v>108</v>
      </c>
      <c r="J5" s="24">
        <v>30</v>
      </c>
      <c r="K5" s="24">
        <v>45</v>
      </c>
      <c r="L5" s="24">
        <v>21</v>
      </c>
      <c r="M5" s="24">
        <v>12</v>
      </c>
      <c r="N5" s="26">
        <v>0.58099999999999996</v>
      </c>
      <c r="O5" s="194"/>
      <c r="P5" s="17"/>
      <c r="Q5" s="24" t="s">
        <v>37</v>
      </c>
      <c r="R5" s="17" t="s">
        <v>41</v>
      </c>
      <c r="S5" s="17" t="s">
        <v>217</v>
      </c>
      <c r="T5" s="194"/>
      <c r="U5" s="24">
        <v>5</v>
      </c>
      <c r="V5" s="24">
        <v>0</v>
      </c>
      <c r="W5" s="25">
        <v>1</v>
      </c>
      <c r="X5" s="24">
        <v>12</v>
      </c>
      <c r="Y5" s="24">
        <v>25</v>
      </c>
      <c r="Z5" s="29">
        <v>0.625</v>
      </c>
      <c r="AA5" s="222"/>
      <c r="AB5" s="17"/>
      <c r="AC5" s="24" t="s">
        <v>38</v>
      </c>
      <c r="AD5" s="24" t="s">
        <v>35</v>
      </c>
      <c r="AE5" s="17"/>
      <c r="AF5" s="222"/>
      <c r="AG5" s="2" t="s">
        <v>90</v>
      </c>
      <c r="AH5" s="2"/>
      <c r="AI5" s="2"/>
      <c r="AJ5" s="2"/>
      <c r="AK5" s="222"/>
      <c r="AL5" s="24"/>
      <c r="AM5" s="24"/>
      <c r="AN5" s="24"/>
      <c r="AO5" s="25"/>
      <c r="AP5" s="28">
        <v>1</v>
      </c>
      <c r="AQ5" s="24"/>
      <c r="AR5" s="38"/>
    </row>
    <row r="6" spans="1:44" s="266" customFormat="1" ht="15" customHeight="1" x14ac:dyDescent="0.25">
      <c r="A6" s="265"/>
      <c r="B6" s="24">
        <v>1984</v>
      </c>
      <c r="C6" s="24" t="s">
        <v>58</v>
      </c>
      <c r="D6" s="115" t="s">
        <v>98</v>
      </c>
      <c r="E6" s="24">
        <v>20</v>
      </c>
      <c r="F6" s="24">
        <v>5</v>
      </c>
      <c r="G6" s="24">
        <v>17</v>
      </c>
      <c r="H6" s="24">
        <v>28</v>
      </c>
      <c r="I6" s="24">
        <v>123</v>
      </c>
      <c r="J6" s="24">
        <v>33</v>
      </c>
      <c r="K6" s="24">
        <v>40</v>
      </c>
      <c r="L6" s="24">
        <v>28</v>
      </c>
      <c r="M6" s="24">
        <v>22</v>
      </c>
      <c r="N6" s="26">
        <v>0.63700000000000001</v>
      </c>
      <c r="O6" s="194"/>
      <c r="P6" s="17" t="s">
        <v>194</v>
      </c>
      <c r="Q6" s="17" t="s">
        <v>34</v>
      </c>
      <c r="R6" s="17" t="s">
        <v>39</v>
      </c>
      <c r="S6" s="17" t="s">
        <v>222</v>
      </c>
      <c r="T6" s="222"/>
      <c r="U6" s="24"/>
      <c r="V6" s="24"/>
      <c r="W6" s="25"/>
      <c r="X6" s="24"/>
      <c r="Y6" s="24"/>
      <c r="Z6" s="29"/>
      <c r="AA6" s="222"/>
      <c r="AB6" s="17"/>
      <c r="AC6" s="17"/>
      <c r="AD6" s="17"/>
      <c r="AE6" s="17"/>
      <c r="AF6" s="222"/>
      <c r="AG6" s="2"/>
      <c r="AH6" s="2"/>
      <c r="AI6" s="2"/>
      <c r="AJ6" s="2"/>
      <c r="AK6" s="222"/>
      <c r="AL6" s="24">
        <v>1</v>
      </c>
      <c r="AM6" s="24"/>
      <c r="AN6" s="24"/>
      <c r="AO6" s="25"/>
      <c r="AP6" s="28"/>
      <c r="AQ6" s="24"/>
      <c r="AR6" s="38"/>
    </row>
    <row r="7" spans="1:44" s="266" customFormat="1" ht="15" customHeight="1" x14ac:dyDescent="0.25">
      <c r="A7" s="265"/>
      <c r="B7" s="24">
        <v>1985</v>
      </c>
      <c r="C7" s="24" t="s">
        <v>58</v>
      </c>
      <c r="D7" s="115" t="s">
        <v>98</v>
      </c>
      <c r="E7" s="24">
        <v>22</v>
      </c>
      <c r="F7" s="24">
        <v>1</v>
      </c>
      <c r="G7" s="24">
        <v>9</v>
      </c>
      <c r="H7" s="24">
        <v>37</v>
      </c>
      <c r="I7" s="24">
        <v>127</v>
      </c>
      <c r="J7" s="24">
        <v>55</v>
      </c>
      <c r="K7" s="24">
        <v>47</v>
      </c>
      <c r="L7" s="24">
        <v>15</v>
      </c>
      <c r="M7" s="24">
        <v>10</v>
      </c>
      <c r="N7" s="26">
        <v>0.61699999999999999</v>
      </c>
      <c r="O7" s="194"/>
      <c r="P7" s="17"/>
      <c r="Q7" s="24" t="s">
        <v>35</v>
      </c>
      <c r="R7" s="17" t="s">
        <v>40</v>
      </c>
      <c r="S7" s="17" t="s">
        <v>218</v>
      </c>
      <c r="T7" s="222"/>
      <c r="U7" s="24"/>
      <c r="V7" s="24"/>
      <c r="W7" s="25"/>
      <c r="X7" s="24"/>
      <c r="Y7" s="24"/>
      <c r="Z7" s="29"/>
      <c r="AA7" s="222"/>
      <c r="AB7" s="17"/>
      <c r="AC7" s="17"/>
      <c r="AD7" s="17"/>
      <c r="AE7" s="17"/>
      <c r="AF7" s="222"/>
      <c r="AG7" s="2"/>
      <c r="AH7" s="2"/>
      <c r="AI7" s="2"/>
      <c r="AJ7" s="2"/>
      <c r="AK7" s="222"/>
      <c r="AL7" s="24">
        <v>1</v>
      </c>
      <c r="AM7" s="24"/>
      <c r="AN7" s="24"/>
      <c r="AO7" s="25"/>
      <c r="AP7" s="28"/>
      <c r="AQ7" s="24"/>
      <c r="AR7" s="38"/>
    </row>
    <row r="8" spans="1:44" s="266" customFormat="1" ht="15" customHeight="1" x14ac:dyDescent="0.25">
      <c r="A8" s="265"/>
      <c r="B8" s="24">
        <v>1986</v>
      </c>
      <c r="C8" s="24" t="s">
        <v>38</v>
      </c>
      <c r="D8" s="115" t="s">
        <v>99</v>
      </c>
      <c r="E8" s="24">
        <v>22</v>
      </c>
      <c r="F8" s="24">
        <v>0</v>
      </c>
      <c r="G8" s="24">
        <v>9</v>
      </c>
      <c r="H8" s="24">
        <v>29</v>
      </c>
      <c r="I8" s="24">
        <v>149</v>
      </c>
      <c r="J8" s="24">
        <v>60</v>
      </c>
      <c r="K8" s="24">
        <v>46</v>
      </c>
      <c r="L8" s="24">
        <v>34</v>
      </c>
      <c r="M8" s="24">
        <v>9</v>
      </c>
      <c r="N8" s="26">
        <v>0.67700000000000005</v>
      </c>
      <c r="O8" s="194"/>
      <c r="P8" s="17"/>
      <c r="Q8" s="17" t="s">
        <v>33</v>
      </c>
      <c r="R8" s="17"/>
      <c r="S8" s="24" t="s">
        <v>35</v>
      </c>
      <c r="T8" s="222"/>
      <c r="U8" s="24">
        <v>6</v>
      </c>
      <c r="V8" s="24">
        <v>0</v>
      </c>
      <c r="W8" s="25">
        <v>1</v>
      </c>
      <c r="X8" s="24">
        <v>10</v>
      </c>
      <c r="Y8" s="24">
        <v>35</v>
      </c>
      <c r="Z8" s="29">
        <v>0.58299999999999996</v>
      </c>
      <c r="AA8" s="222"/>
      <c r="AB8" s="17"/>
      <c r="AC8" s="24" t="s">
        <v>37</v>
      </c>
      <c r="AD8" s="17" t="s">
        <v>58</v>
      </c>
      <c r="AE8" s="17" t="s">
        <v>40</v>
      </c>
      <c r="AF8" s="222"/>
      <c r="AG8" s="2" t="s">
        <v>163</v>
      </c>
      <c r="AH8" s="2"/>
      <c r="AI8" s="2"/>
      <c r="AJ8" s="2" t="s">
        <v>164</v>
      </c>
      <c r="AK8" s="222"/>
      <c r="AL8" s="24"/>
      <c r="AM8" s="24">
        <v>1</v>
      </c>
      <c r="AN8" s="24"/>
      <c r="AO8" s="25">
        <v>1</v>
      </c>
      <c r="AP8" s="28"/>
      <c r="AQ8" s="24"/>
      <c r="AR8" s="38"/>
    </row>
    <row r="9" spans="1:44" s="266" customFormat="1" ht="15" customHeight="1" x14ac:dyDescent="0.25">
      <c r="A9" s="265"/>
      <c r="B9" s="24">
        <v>1987</v>
      </c>
      <c r="C9" s="24" t="s">
        <v>36</v>
      </c>
      <c r="D9" s="115" t="s">
        <v>99</v>
      </c>
      <c r="E9" s="24">
        <v>21</v>
      </c>
      <c r="F9" s="24">
        <v>4</v>
      </c>
      <c r="G9" s="24">
        <v>11</v>
      </c>
      <c r="H9" s="24">
        <v>33</v>
      </c>
      <c r="I9" s="24">
        <v>123</v>
      </c>
      <c r="J9" s="24">
        <v>55</v>
      </c>
      <c r="K9" s="24">
        <v>31</v>
      </c>
      <c r="L9" s="24">
        <v>22</v>
      </c>
      <c r="M9" s="24">
        <v>15</v>
      </c>
      <c r="N9" s="26">
        <v>0.59099999999999997</v>
      </c>
      <c r="O9" s="194"/>
      <c r="P9" s="17"/>
      <c r="Q9" s="24" t="s">
        <v>37</v>
      </c>
      <c r="R9" s="17" t="s">
        <v>41</v>
      </c>
      <c r="S9" s="17" t="s">
        <v>222</v>
      </c>
      <c r="T9" s="222"/>
      <c r="U9" s="116">
        <v>5</v>
      </c>
      <c r="V9" s="116">
        <v>0</v>
      </c>
      <c r="W9" s="117">
        <v>4</v>
      </c>
      <c r="X9" s="116">
        <v>3</v>
      </c>
      <c r="Y9" s="116">
        <v>24</v>
      </c>
      <c r="Z9" s="29">
        <v>0.47099999999999997</v>
      </c>
      <c r="AA9" s="222"/>
      <c r="AB9" s="17"/>
      <c r="AC9" s="17"/>
      <c r="AD9" s="17" t="s">
        <v>34</v>
      </c>
      <c r="AE9" s="17"/>
      <c r="AF9" s="222"/>
      <c r="AG9" s="2" t="s">
        <v>165</v>
      </c>
      <c r="AH9" s="2" t="s">
        <v>166</v>
      </c>
      <c r="AI9" s="2" t="s">
        <v>167</v>
      </c>
      <c r="AJ9" s="2"/>
      <c r="AK9" s="222"/>
      <c r="AL9" s="24">
        <v>1</v>
      </c>
      <c r="AM9" s="24">
        <v>1</v>
      </c>
      <c r="AN9" s="24"/>
      <c r="AO9" s="25"/>
      <c r="AP9" s="28"/>
      <c r="AQ9" s="24"/>
      <c r="AR9" s="38"/>
    </row>
    <row r="10" spans="1:44" s="266" customFormat="1" ht="15" customHeight="1" x14ac:dyDescent="0.25">
      <c r="A10" s="265"/>
      <c r="B10" s="24">
        <v>1988</v>
      </c>
      <c r="C10" s="24" t="s">
        <v>41</v>
      </c>
      <c r="D10" s="115" t="s">
        <v>99</v>
      </c>
      <c r="E10" s="24">
        <v>20</v>
      </c>
      <c r="F10" s="24">
        <v>3</v>
      </c>
      <c r="G10" s="24">
        <v>13</v>
      </c>
      <c r="H10" s="24">
        <v>21</v>
      </c>
      <c r="I10" s="24">
        <v>114</v>
      </c>
      <c r="J10" s="24">
        <v>31</v>
      </c>
      <c r="K10" s="24">
        <v>53</v>
      </c>
      <c r="L10" s="24">
        <v>14</v>
      </c>
      <c r="M10" s="24">
        <v>16</v>
      </c>
      <c r="N10" s="26">
        <v>0.59399999999999997</v>
      </c>
      <c r="O10" s="194"/>
      <c r="P10" s="17"/>
      <c r="Q10" s="17" t="s">
        <v>219</v>
      </c>
      <c r="R10" s="17" t="s">
        <v>217</v>
      </c>
      <c r="S10" s="17" t="s">
        <v>220</v>
      </c>
      <c r="T10" s="222"/>
      <c r="U10" s="24">
        <v>3</v>
      </c>
      <c r="V10" s="25">
        <v>1</v>
      </c>
      <c r="W10" s="25">
        <v>2</v>
      </c>
      <c r="X10" s="25">
        <v>2</v>
      </c>
      <c r="Y10" s="24">
        <v>13</v>
      </c>
      <c r="Z10" s="29">
        <v>0.5</v>
      </c>
      <c r="AA10" s="222"/>
      <c r="AB10" s="17"/>
      <c r="AC10" s="17"/>
      <c r="AD10" s="17"/>
      <c r="AE10" s="17"/>
      <c r="AF10" s="222"/>
      <c r="AG10" s="2" t="s">
        <v>171</v>
      </c>
      <c r="AH10" s="2"/>
      <c r="AI10" s="2"/>
      <c r="AJ10" s="2"/>
      <c r="AK10" s="222"/>
      <c r="AL10" s="24"/>
      <c r="AM10" s="24"/>
      <c r="AN10" s="24"/>
      <c r="AO10" s="25"/>
      <c r="AP10" s="28"/>
      <c r="AQ10" s="24"/>
      <c r="AR10" s="38"/>
    </row>
    <row r="11" spans="1:44" s="266" customFormat="1" ht="15" customHeight="1" x14ac:dyDescent="0.25">
      <c r="A11" s="265"/>
      <c r="B11" s="24">
        <v>1989</v>
      </c>
      <c r="C11" s="24" t="s">
        <v>37</v>
      </c>
      <c r="D11" s="115" t="s">
        <v>99</v>
      </c>
      <c r="E11" s="24">
        <v>22</v>
      </c>
      <c r="F11" s="24">
        <v>1</v>
      </c>
      <c r="G11" s="24">
        <v>17</v>
      </c>
      <c r="H11" s="24">
        <v>16</v>
      </c>
      <c r="I11" s="24">
        <v>96</v>
      </c>
      <c r="J11" s="24">
        <v>25</v>
      </c>
      <c r="K11" s="24">
        <v>27</v>
      </c>
      <c r="L11" s="24">
        <v>26</v>
      </c>
      <c r="M11" s="24">
        <v>18</v>
      </c>
      <c r="N11" s="26">
        <v>0.57099999999999995</v>
      </c>
      <c r="O11" s="194"/>
      <c r="P11" s="17" t="s">
        <v>221</v>
      </c>
      <c r="Q11" s="17"/>
      <c r="R11" s="17" t="s">
        <v>219</v>
      </c>
      <c r="S11" s="17"/>
      <c r="T11" s="222" t="e">
        <v>#DIV/0!</v>
      </c>
      <c r="U11" s="24">
        <v>6</v>
      </c>
      <c r="V11" s="24">
        <v>0</v>
      </c>
      <c r="W11" s="24">
        <v>3</v>
      </c>
      <c r="X11" s="24">
        <v>2</v>
      </c>
      <c r="Y11" s="25">
        <v>20</v>
      </c>
      <c r="Z11" s="29">
        <v>0.44400000000000001</v>
      </c>
      <c r="AA11" s="222"/>
      <c r="AB11" s="17"/>
      <c r="AC11" s="17"/>
      <c r="AD11" s="17"/>
      <c r="AE11" s="17"/>
      <c r="AF11" s="222"/>
      <c r="AG11" s="2" t="s">
        <v>168</v>
      </c>
      <c r="AH11" s="2" t="s">
        <v>169</v>
      </c>
      <c r="AI11" s="2"/>
      <c r="AJ11" s="2" t="s">
        <v>170</v>
      </c>
      <c r="AK11" s="222"/>
      <c r="AL11" s="24">
        <v>1</v>
      </c>
      <c r="AM11" s="24">
        <v>1</v>
      </c>
      <c r="AN11" s="24"/>
      <c r="AO11" s="25"/>
      <c r="AP11" s="28">
        <v>1</v>
      </c>
      <c r="AQ11" s="24"/>
      <c r="AR11" s="38"/>
    </row>
    <row r="12" spans="1:44" s="266" customFormat="1" ht="15" customHeight="1" x14ac:dyDescent="0.25">
      <c r="A12" s="265"/>
      <c r="B12" s="139">
        <v>1990</v>
      </c>
      <c r="C12" s="139" t="s">
        <v>35</v>
      </c>
      <c r="D12" s="140" t="s">
        <v>100</v>
      </c>
      <c r="E12" s="139"/>
      <c r="F12" s="141" t="s">
        <v>101</v>
      </c>
      <c r="G12" s="142"/>
      <c r="H12" s="32"/>
      <c r="I12" s="139"/>
      <c r="J12" s="139"/>
      <c r="K12" s="139"/>
      <c r="L12" s="139"/>
      <c r="M12" s="139"/>
      <c r="N12" s="143"/>
      <c r="O12" s="194"/>
      <c r="P12" s="17"/>
      <c r="Q12" s="17"/>
      <c r="R12" s="17"/>
      <c r="S12" s="17"/>
      <c r="T12" s="222" t="e">
        <v>#DIV/0!</v>
      </c>
      <c r="U12" s="24"/>
      <c r="V12" s="24"/>
      <c r="W12" s="25"/>
      <c r="X12" s="24"/>
      <c r="Y12" s="24"/>
      <c r="Z12" s="29"/>
      <c r="AA12" s="222"/>
      <c r="AB12" s="17"/>
      <c r="AC12" s="17"/>
      <c r="AD12" s="17"/>
      <c r="AE12" s="17"/>
      <c r="AF12" s="222"/>
      <c r="AG12" s="2"/>
      <c r="AH12" s="2"/>
      <c r="AI12" s="2"/>
      <c r="AJ12" s="2"/>
      <c r="AK12" s="222"/>
      <c r="AL12" s="24"/>
      <c r="AM12" s="24"/>
      <c r="AN12" s="24"/>
      <c r="AO12" s="25"/>
      <c r="AP12" s="28"/>
      <c r="AQ12" s="24"/>
      <c r="AR12" s="38"/>
    </row>
    <row r="13" spans="1:44" s="266" customFormat="1" ht="15" customHeight="1" x14ac:dyDescent="0.25">
      <c r="A13" s="265"/>
      <c r="B13" s="24">
        <v>1991</v>
      </c>
      <c r="C13" s="24" t="s">
        <v>38</v>
      </c>
      <c r="D13" s="115" t="s">
        <v>99</v>
      </c>
      <c r="E13" s="24">
        <v>26</v>
      </c>
      <c r="F13" s="24">
        <v>3</v>
      </c>
      <c r="G13" s="24">
        <v>32</v>
      </c>
      <c r="H13" s="24">
        <v>15</v>
      </c>
      <c r="I13" s="24">
        <v>140</v>
      </c>
      <c r="J13" s="24">
        <v>18</v>
      </c>
      <c r="K13" s="24">
        <v>32</v>
      </c>
      <c r="L13" s="24">
        <v>55</v>
      </c>
      <c r="M13" s="24">
        <v>35</v>
      </c>
      <c r="N13" s="26">
        <v>0.56200000000000006</v>
      </c>
      <c r="O13" s="194"/>
      <c r="P13" s="17" t="s">
        <v>33</v>
      </c>
      <c r="Q13" s="17"/>
      <c r="R13" s="17" t="s">
        <v>222</v>
      </c>
      <c r="S13" s="17" t="s">
        <v>223</v>
      </c>
      <c r="T13" s="222" t="e">
        <v>#DIV/0!</v>
      </c>
      <c r="U13" s="24">
        <v>6</v>
      </c>
      <c r="V13" s="24">
        <v>0</v>
      </c>
      <c r="W13" s="25">
        <v>4</v>
      </c>
      <c r="X13" s="24">
        <v>4</v>
      </c>
      <c r="Y13" s="24">
        <v>23</v>
      </c>
      <c r="Z13" s="29">
        <v>0.434</v>
      </c>
      <c r="AA13" s="222"/>
      <c r="AB13" s="17"/>
      <c r="AC13" s="17"/>
      <c r="AD13" s="17"/>
      <c r="AE13" s="17"/>
      <c r="AF13" s="222"/>
      <c r="AG13" s="2" t="s">
        <v>172</v>
      </c>
      <c r="AH13" s="2" t="s">
        <v>173</v>
      </c>
      <c r="AI13" s="2"/>
      <c r="AJ13" s="2" t="s">
        <v>174</v>
      </c>
      <c r="AK13" s="222"/>
      <c r="AL13" s="24">
        <v>1</v>
      </c>
      <c r="AM13" s="24">
        <v>1</v>
      </c>
      <c r="AN13" s="24"/>
      <c r="AO13" s="25">
        <v>1</v>
      </c>
      <c r="AP13" s="28"/>
      <c r="AQ13" s="24"/>
      <c r="AR13" s="38"/>
    </row>
    <row r="14" spans="1:44" s="266" customFormat="1" ht="15" customHeight="1" x14ac:dyDescent="0.25">
      <c r="A14" s="265"/>
      <c r="B14" s="24">
        <v>1992</v>
      </c>
      <c r="C14" s="24" t="s">
        <v>39</v>
      </c>
      <c r="D14" s="115" t="s">
        <v>99</v>
      </c>
      <c r="E14" s="24">
        <v>26</v>
      </c>
      <c r="F14" s="24">
        <v>1</v>
      </c>
      <c r="G14" s="24">
        <v>27</v>
      </c>
      <c r="H14" s="24">
        <v>12</v>
      </c>
      <c r="I14" s="24">
        <v>116</v>
      </c>
      <c r="J14" s="24">
        <v>13</v>
      </c>
      <c r="K14" s="24">
        <v>39</v>
      </c>
      <c r="L14" s="24">
        <v>36</v>
      </c>
      <c r="M14" s="24">
        <v>28</v>
      </c>
      <c r="N14" s="26">
        <v>0.57399999999999995</v>
      </c>
      <c r="O14" s="194"/>
      <c r="P14" s="17" t="s">
        <v>219</v>
      </c>
      <c r="Q14" s="17"/>
      <c r="R14" s="17"/>
      <c r="S14" s="17"/>
      <c r="T14" s="222" t="e">
        <v>#DIV/0!</v>
      </c>
      <c r="U14" s="24">
        <v>3</v>
      </c>
      <c r="V14" s="24">
        <v>1</v>
      </c>
      <c r="W14" s="25">
        <v>5</v>
      </c>
      <c r="X14" s="24">
        <v>1</v>
      </c>
      <c r="Y14" s="24">
        <v>13</v>
      </c>
      <c r="Z14" s="29">
        <v>0.48099999999999998</v>
      </c>
      <c r="AA14" s="222"/>
      <c r="AB14" s="17" t="s">
        <v>40</v>
      </c>
      <c r="AC14" s="17"/>
      <c r="AD14" s="17"/>
      <c r="AE14" s="17"/>
      <c r="AF14" s="222"/>
      <c r="AG14" s="2" t="s">
        <v>175</v>
      </c>
      <c r="AH14" s="2"/>
      <c r="AI14" s="2"/>
      <c r="AJ14" s="2"/>
      <c r="AK14" s="222"/>
      <c r="AL14" s="24"/>
      <c r="AM14" s="24"/>
      <c r="AN14" s="24"/>
      <c r="AO14" s="25"/>
      <c r="AP14" s="28"/>
      <c r="AQ14" s="24"/>
      <c r="AR14" s="38"/>
    </row>
    <row r="15" spans="1:44" s="266" customFormat="1" ht="15" customHeight="1" x14ac:dyDescent="0.25">
      <c r="A15" s="265"/>
      <c r="B15" s="24">
        <v>1993</v>
      </c>
      <c r="C15" s="24" t="s">
        <v>37</v>
      </c>
      <c r="D15" s="115" t="s">
        <v>99</v>
      </c>
      <c r="E15" s="24">
        <v>27</v>
      </c>
      <c r="F15" s="24">
        <v>0</v>
      </c>
      <c r="G15" s="24">
        <v>30</v>
      </c>
      <c r="H15" s="24">
        <v>14</v>
      </c>
      <c r="I15" s="24">
        <v>124</v>
      </c>
      <c r="J15" s="24">
        <v>13</v>
      </c>
      <c r="K15" s="24">
        <v>39</v>
      </c>
      <c r="L15" s="24">
        <v>42</v>
      </c>
      <c r="M15" s="24">
        <v>30</v>
      </c>
      <c r="N15" s="26">
        <v>0.52300000000000002</v>
      </c>
      <c r="O15" s="194"/>
      <c r="P15" s="17" t="s">
        <v>221</v>
      </c>
      <c r="Q15" s="17"/>
      <c r="R15" s="17"/>
      <c r="S15" s="17"/>
      <c r="T15" s="222" t="e">
        <v>#DIV/0!</v>
      </c>
      <c r="U15" s="24">
        <v>8</v>
      </c>
      <c r="V15" s="24">
        <v>0</v>
      </c>
      <c r="W15" s="25">
        <v>8</v>
      </c>
      <c r="X15" s="24">
        <v>3</v>
      </c>
      <c r="Y15" s="24">
        <v>30</v>
      </c>
      <c r="Z15" s="29">
        <v>0.55600000000000005</v>
      </c>
      <c r="AA15" s="222"/>
      <c r="AB15" s="17" t="s">
        <v>34</v>
      </c>
      <c r="AC15" s="17"/>
      <c r="AD15" s="17"/>
      <c r="AE15" s="17"/>
      <c r="AF15" s="222"/>
      <c r="AG15" s="2" t="s">
        <v>176</v>
      </c>
      <c r="AH15" s="2" t="s">
        <v>177</v>
      </c>
      <c r="AI15" s="2"/>
      <c r="AJ15" s="2" t="s">
        <v>178</v>
      </c>
      <c r="AK15" s="222"/>
      <c r="AL15" s="24"/>
      <c r="AM15" s="24"/>
      <c r="AN15" s="24"/>
      <c r="AO15" s="25"/>
      <c r="AP15" s="28">
        <v>1</v>
      </c>
      <c r="AQ15" s="24"/>
      <c r="AR15" s="38"/>
    </row>
    <row r="16" spans="1:44" s="266" customFormat="1" ht="15" customHeight="1" x14ac:dyDescent="0.25">
      <c r="A16" s="265"/>
      <c r="B16" s="24">
        <v>1994</v>
      </c>
      <c r="C16" s="24" t="s">
        <v>40</v>
      </c>
      <c r="D16" s="115" t="s">
        <v>99</v>
      </c>
      <c r="E16" s="24">
        <v>2</v>
      </c>
      <c r="F16" s="24">
        <v>0</v>
      </c>
      <c r="G16" s="24">
        <v>0</v>
      </c>
      <c r="H16" s="24">
        <v>1</v>
      </c>
      <c r="I16" s="24">
        <v>2</v>
      </c>
      <c r="J16" s="24">
        <v>0</v>
      </c>
      <c r="K16" s="24">
        <v>0</v>
      </c>
      <c r="L16" s="24">
        <v>2</v>
      </c>
      <c r="M16" s="24">
        <v>0</v>
      </c>
      <c r="N16" s="26">
        <v>0.5</v>
      </c>
      <c r="O16" s="194"/>
      <c r="P16" s="17"/>
      <c r="Q16" s="17"/>
      <c r="R16" s="17"/>
      <c r="S16" s="17"/>
      <c r="T16" s="222" t="e">
        <v>#DIV/0!</v>
      </c>
      <c r="U16" s="24"/>
      <c r="V16" s="24"/>
      <c r="W16" s="25"/>
      <c r="X16" s="24"/>
      <c r="Y16" s="24"/>
      <c r="Z16" s="29"/>
      <c r="AA16" s="222"/>
      <c r="AB16" s="17"/>
      <c r="AC16" s="17"/>
      <c r="AD16" s="17"/>
      <c r="AE16" s="17"/>
      <c r="AF16" s="222"/>
      <c r="AG16" s="2"/>
      <c r="AH16" s="2"/>
      <c r="AI16" s="2"/>
      <c r="AJ16" s="2"/>
      <c r="AK16" s="222"/>
      <c r="AL16" s="24"/>
      <c r="AM16" s="24"/>
      <c r="AN16" s="24"/>
      <c r="AO16" s="25"/>
      <c r="AP16" s="28"/>
      <c r="AQ16" s="24"/>
      <c r="AR16" s="38"/>
    </row>
    <row r="17" spans="1:48" s="266" customFormat="1" ht="15" customHeight="1" x14ac:dyDescent="0.25">
      <c r="A17" s="262"/>
      <c r="B17" s="15" t="s">
        <v>7</v>
      </c>
      <c r="C17" s="16"/>
      <c r="D17" s="14"/>
      <c r="E17" s="17">
        <v>230</v>
      </c>
      <c r="F17" s="17">
        <v>19</v>
      </c>
      <c r="G17" s="17">
        <v>176</v>
      </c>
      <c r="H17" s="17">
        <v>247</v>
      </c>
      <c r="I17" s="17">
        <v>1222</v>
      </c>
      <c r="J17" s="17">
        <v>333</v>
      </c>
      <c r="K17" s="17">
        <v>399</v>
      </c>
      <c r="L17" s="17">
        <v>295</v>
      </c>
      <c r="M17" s="17">
        <v>195</v>
      </c>
      <c r="N17" s="33">
        <v>0.59166324656010272</v>
      </c>
      <c r="O17" s="222"/>
      <c r="P17" s="74" t="s">
        <v>66</v>
      </c>
      <c r="Q17" s="74" t="s">
        <v>207</v>
      </c>
      <c r="R17" s="74" t="s">
        <v>66</v>
      </c>
      <c r="S17" s="74" t="s">
        <v>162</v>
      </c>
      <c r="T17" s="222" t="e">
        <v>#DIV/0!</v>
      </c>
      <c r="U17" s="17">
        <v>42</v>
      </c>
      <c r="V17" s="17">
        <v>2</v>
      </c>
      <c r="W17" s="17">
        <v>28</v>
      </c>
      <c r="X17" s="17">
        <v>37</v>
      </c>
      <c r="Y17" s="17">
        <v>183</v>
      </c>
      <c r="Z17" s="33">
        <v>0.51400000000000001</v>
      </c>
      <c r="AA17" s="91">
        <f>SUM(AA5:AA16)</f>
        <v>0</v>
      </c>
      <c r="AB17" s="74" t="s">
        <v>66</v>
      </c>
      <c r="AC17" s="74" t="s">
        <v>209</v>
      </c>
      <c r="AD17" s="74" t="s">
        <v>162</v>
      </c>
      <c r="AE17" s="74" t="s">
        <v>66</v>
      </c>
      <c r="AF17" s="222"/>
      <c r="AG17" s="74" t="s">
        <v>179</v>
      </c>
      <c r="AH17" s="74" t="s">
        <v>71</v>
      </c>
      <c r="AI17" s="74" t="s">
        <v>147</v>
      </c>
      <c r="AJ17" s="74" t="s">
        <v>160</v>
      </c>
      <c r="AK17" s="222"/>
      <c r="AL17" s="17">
        <v>5</v>
      </c>
      <c r="AM17" s="17">
        <v>4</v>
      </c>
      <c r="AN17" s="17">
        <v>0</v>
      </c>
      <c r="AO17" s="17">
        <v>2</v>
      </c>
      <c r="AP17" s="17">
        <v>3</v>
      </c>
      <c r="AQ17" s="17">
        <v>0</v>
      </c>
      <c r="AR17" s="38"/>
    </row>
    <row r="18" spans="1:48" s="266" customFormat="1" ht="15" customHeight="1" x14ac:dyDescent="0.25">
      <c r="A18" s="262"/>
      <c r="B18" s="15" t="s">
        <v>380</v>
      </c>
      <c r="C18" s="16"/>
      <c r="D18" s="14"/>
      <c r="E18" s="16"/>
      <c r="F18" s="13" t="s">
        <v>379</v>
      </c>
      <c r="G18" s="13"/>
      <c r="H18" s="13"/>
      <c r="I18" s="13"/>
      <c r="J18" s="13"/>
      <c r="K18" s="13"/>
      <c r="L18" s="13"/>
      <c r="M18" s="13"/>
      <c r="N18" s="98"/>
      <c r="O18" s="222"/>
      <c r="P18" s="21"/>
      <c r="Q18" s="19"/>
      <c r="R18" s="94"/>
      <c r="S18" s="95"/>
      <c r="T18" s="222"/>
      <c r="U18" s="16"/>
      <c r="V18" s="13"/>
      <c r="W18" s="13"/>
      <c r="X18" s="13" t="s">
        <v>242</v>
      </c>
      <c r="Y18" s="13"/>
      <c r="Z18" s="14"/>
      <c r="AA18" s="222"/>
      <c r="AB18" s="92"/>
      <c r="AC18" s="93"/>
      <c r="AD18" s="94"/>
      <c r="AE18" s="95"/>
      <c r="AF18" s="222"/>
      <c r="AG18" s="233">
        <v>0.66700000000000004</v>
      </c>
      <c r="AH18" s="96">
        <v>0.75</v>
      </c>
      <c r="AI18" s="96">
        <v>0</v>
      </c>
      <c r="AJ18" s="97">
        <v>0.5</v>
      </c>
      <c r="AK18" s="222"/>
      <c r="AL18" s="16"/>
      <c r="AM18" s="13"/>
      <c r="AN18" s="13"/>
      <c r="AO18" s="13"/>
      <c r="AP18" s="13"/>
      <c r="AQ18" s="14"/>
      <c r="AR18" s="38"/>
    </row>
    <row r="19" spans="1:48" ht="15" customHeight="1" x14ac:dyDescent="0.25">
      <c r="A19" s="265"/>
      <c r="B19" s="31" t="s">
        <v>2</v>
      </c>
      <c r="C19" s="28"/>
      <c r="D19" s="34">
        <v>1196</v>
      </c>
      <c r="E19" s="37"/>
      <c r="F19" s="37"/>
      <c r="G19" s="37"/>
      <c r="H19" s="37"/>
      <c r="I19" s="37"/>
      <c r="J19" s="37"/>
      <c r="K19" s="37"/>
      <c r="L19" s="37"/>
      <c r="M19" s="37"/>
      <c r="N19" s="258"/>
      <c r="O19" s="37"/>
      <c r="P19" s="37"/>
      <c r="Q19" s="37"/>
      <c r="R19" s="37"/>
      <c r="S19" s="37"/>
      <c r="T19" s="222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22"/>
      <c r="AG19" s="37"/>
      <c r="AH19" s="37"/>
      <c r="AI19" s="37"/>
      <c r="AJ19" s="37"/>
      <c r="AK19" s="222"/>
      <c r="AL19" s="37"/>
      <c r="AM19" s="37"/>
      <c r="AN19" s="37"/>
      <c r="AO19" s="37"/>
      <c r="AP19" s="37"/>
      <c r="AQ19" s="259"/>
      <c r="AR19" s="38"/>
    </row>
    <row r="20" spans="1:48" s="266" customFormat="1" ht="14.25" customHeight="1" x14ac:dyDescent="0.25">
      <c r="A20" s="265"/>
      <c r="B20" s="260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58"/>
      <c r="O20" s="194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222"/>
      <c r="AG20" s="37"/>
      <c r="AH20" s="37"/>
      <c r="AI20" s="37"/>
      <c r="AJ20" s="37"/>
      <c r="AK20" s="222"/>
      <c r="AL20" s="37"/>
      <c r="AM20" s="37"/>
      <c r="AN20" s="37"/>
      <c r="AO20" s="37"/>
      <c r="AP20" s="37"/>
      <c r="AQ20" s="259"/>
      <c r="AR20" s="38"/>
    </row>
    <row r="21" spans="1:48" ht="15" customHeight="1" x14ac:dyDescent="0.25">
      <c r="A21" s="265"/>
      <c r="B21" s="21" t="s">
        <v>24</v>
      </c>
      <c r="C21" s="39"/>
      <c r="D21" s="39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37"/>
      <c r="K21" s="17" t="s">
        <v>26</v>
      </c>
      <c r="L21" s="17" t="s">
        <v>27</v>
      </c>
      <c r="M21" s="17" t="s">
        <v>28</v>
      </c>
      <c r="N21" s="17" t="s">
        <v>21</v>
      </c>
      <c r="O21" s="222"/>
      <c r="P21" s="40" t="s">
        <v>29</v>
      </c>
      <c r="Q21" s="11"/>
      <c r="R21" s="11"/>
      <c r="S21" s="11"/>
      <c r="T21" s="267"/>
      <c r="U21" s="267"/>
      <c r="V21" s="267"/>
      <c r="W21" s="267"/>
      <c r="X21" s="267"/>
      <c r="Y21" s="11"/>
      <c r="Z21" s="11"/>
      <c r="AA21" s="11"/>
      <c r="AB21" s="267"/>
      <c r="AC21" s="267"/>
      <c r="AD21" s="11"/>
      <c r="AE21" s="41"/>
      <c r="AF21" s="222"/>
      <c r="AG21" s="40" t="s">
        <v>72</v>
      </c>
      <c r="AH21" s="11"/>
      <c r="AI21" s="267"/>
      <c r="AJ21" s="41"/>
      <c r="AK21" s="222"/>
      <c r="AL21" s="9" t="s">
        <v>73</v>
      </c>
      <c r="AM21" s="11"/>
      <c r="AN21" s="11"/>
      <c r="AO21" s="11"/>
      <c r="AP21" s="11"/>
      <c r="AQ21" s="41"/>
      <c r="AR21" s="38"/>
    </row>
    <row r="22" spans="1:48" ht="15" customHeight="1" x14ac:dyDescent="0.25">
      <c r="A22" s="265"/>
      <c r="B22" s="40" t="s">
        <v>12</v>
      </c>
      <c r="C22" s="11"/>
      <c r="D22" s="41"/>
      <c r="E22" s="24">
        <v>230</v>
      </c>
      <c r="F22" s="24">
        <v>19</v>
      </c>
      <c r="G22" s="24">
        <v>176</v>
      </c>
      <c r="H22" s="24">
        <v>247</v>
      </c>
      <c r="I22" s="24">
        <v>1222</v>
      </c>
      <c r="J22" s="37"/>
      <c r="K22" s="42">
        <v>0.84782608695652173</v>
      </c>
      <c r="L22" s="42">
        <v>1.0739130434782609</v>
      </c>
      <c r="M22" s="42">
        <v>5.3130434782608695</v>
      </c>
      <c r="N22" s="26">
        <v>0.59166324656010272</v>
      </c>
      <c r="O22" s="222"/>
      <c r="P22" s="244" t="s">
        <v>9</v>
      </c>
      <c r="Q22" s="302"/>
      <c r="R22" s="281" t="s">
        <v>105</v>
      </c>
      <c r="S22" s="281"/>
      <c r="T22" s="245"/>
      <c r="U22" s="245"/>
      <c r="V22" s="245"/>
      <c r="W22" s="245"/>
      <c r="X22" s="245"/>
      <c r="Y22" s="245"/>
      <c r="Z22" s="288" t="s">
        <v>227</v>
      </c>
      <c r="AA22" s="281"/>
      <c r="AB22" s="281"/>
      <c r="AC22" s="286" t="s">
        <v>108</v>
      </c>
      <c r="AD22" s="273"/>
      <c r="AE22" s="246"/>
      <c r="AF22" s="222"/>
      <c r="AG22" s="284"/>
      <c r="AH22" s="287"/>
      <c r="AI22" s="287"/>
      <c r="AJ22" s="246"/>
      <c r="AK22" s="222"/>
      <c r="AL22" s="244" t="s">
        <v>74</v>
      </c>
      <c r="AM22" s="308">
        <v>1991</v>
      </c>
      <c r="AN22" s="245"/>
      <c r="AO22" s="245"/>
      <c r="AP22" s="245"/>
      <c r="AQ22" s="246"/>
      <c r="AR22" s="38"/>
    </row>
    <row r="23" spans="1:48" ht="15" customHeight="1" x14ac:dyDescent="0.25">
      <c r="A23" s="265"/>
      <c r="B23" s="43" t="s">
        <v>14</v>
      </c>
      <c r="C23" s="44"/>
      <c r="D23" s="45"/>
      <c r="E23" s="24">
        <v>42</v>
      </c>
      <c r="F23" s="24">
        <v>2</v>
      </c>
      <c r="G23" s="24">
        <v>28</v>
      </c>
      <c r="H23" s="24">
        <v>37</v>
      </c>
      <c r="I23" s="24">
        <v>183</v>
      </c>
      <c r="J23" s="37"/>
      <c r="K23" s="42">
        <v>0.7142857142857143</v>
      </c>
      <c r="L23" s="42">
        <v>0.88095238095238093</v>
      </c>
      <c r="M23" s="42">
        <v>4.3571428571428568</v>
      </c>
      <c r="N23" s="26">
        <v>0.51400000000000001</v>
      </c>
      <c r="O23" s="222"/>
      <c r="P23" s="303" t="s">
        <v>75</v>
      </c>
      <c r="Q23" s="304"/>
      <c r="R23" s="281" t="s">
        <v>106</v>
      </c>
      <c r="S23" s="281"/>
      <c r="T23" s="281"/>
      <c r="U23" s="281"/>
      <c r="V23" s="281"/>
      <c r="W23" s="281"/>
      <c r="X23" s="281"/>
      <c r="Y23" s="281"/>
      <c r="Z23" s="288" t="s">
        <v>228</v>
      </c>
      <c r="AA23" s="281"/>
      <c r="AB23" s="281"/>
      <c r="AC23" s="286" t="s">
        <v>109</v>
      </c>
      <c r="AD23" s="280"/>
      <c r="AE23" s="290"/>
      <c r="AF23" s="222"/>
      <c r="AG23" s="303"/>
      <c r="AH23" s="287"/>
      <c r="AI23" s="287"/>
      <c r="AJ23" s="290"/>
      <c r="AK23" s="222"/>
      <c r="AL23" s="303"/>
      <c r="AM23" s="288"/>
      <c r="AN23" s="281"/>
      <c r="AO23" s="281"/>
      <c r="AP23" s="281"/>
      <c r="AQ23" s="290"/>
      <c r="AR23" s="38"/>
    </row>
    <row r="24" spans="1:48" ht="15" customHeight="1" x14ac:dyDescent="0.25">
      <c r="A24" s="265"/>
      <c r="B24" s="46" t="s">
        <v>15</v>
      </c>
      <c r="C24" s="47"/>
      <c r="D24" s="48"/>
      <c r="E24" s="30">
        <v>14</v>
      </c>
      <c r="F24" s="30">
        <v>2</v>
      </c>
      <c r="G24" s="30">
        <v>12</v>
      </c>
      <c r="H24" s="30">
        <v>23</v>
      </c>
      <c r="I24" s="30">
        <v>94</v>
      </c>
      <c r="J24" s="37"/>
      <c r="K24" s="49">
        <v>1</v>
      </c>
      <c r="L24" s="49">
        <v>1.6428571428571428</v>
      </c>
      <c r="M24" s="49">
        <v>6.7142857142857144</v>
      </c>
      <c r="N24" s="50">
        <v>0.67200000000000004</v>
      </c>
      <c r="O24" s="222"/>
      <c r="P24" s="303" t="s">
        <v>76</v>
      </c>
      <c r="Q24" s="304"/>
      <c r="R24" s="281" t="s">
        <v>105</v>
      </c>
      <c r="S24" s="281"/>
      <c r="T24" s="281"/>
      <c r="U24" s="281"/>
      <c r="V24" s="281"/>
      <c r="W24" s="281"/>
      <c r="X24" s="281"/>
      <c r="Y24" s="281"/>
      <c r="Z24" s="288" t="s">
        <v>227</v>
      </c>
      <c r="AA24" s="281"/>
      <c r="AB24" s="281"/>
      <c r="AC24" s="286" t="s">
        <v>108</v>
      </c>
      <c r="AD24" s="280"/>
      <c r="AE24" s="290"/>
      <c r="AF24" s="222"/>
      <c r="AG24" s="284"/>
      <c r="AH24" s="287"/>
      <c r="AI24" s="281"/>
      <c r="AJ24" s="290"/>
      <c r="AK24" s="222"/>
      <c r="AL24" s="303"/>
      <c r="AM24" s="288"/>
      <c r="AN24" s="281"/>
      <c r="AO24" s="281"/>
      <c r="AP24" s="281"/>
      <c r="AQ24" s="290"/>
      <c r="AR24" s="38"/>
    </row>
    <row r="25" spans="1:48" ht="15" customHeight="1" x14ac:dyDescent="0.25">
      <c r="A25" s="265"/>
      <c r="B25" s="51" t="s">
        <v>25</v>
      </c>
      <c r="C25" s="52"/>
      <c r="D25" s="53"/>
      <c r="E25" s="17">
        <v>286</v>
      </c>
      <c r="F25" s="17">
        <v>23</v>
      </c>
      <c r="G25" s="17">
        <v>216</v>
      </c>
      <c r="H25" s="17">
        <v>307</v>
      </c>
      <c r="I25" s="17">
        <v>1499</v>
      </c>
      <c r="J25" s="77"/>
      <c r="K25" s="54">
        <v>0.83566433566433562</v>
      </c>
      <c r="L25" s="54">
        <v>1.0734265734265733</v>
      </c>
      <c r="M25" s="54">
        <v>5.2412587412587417</v>
      </c>
      <c r="N25" s="33">
        <v>0.58525513166787013</v>
      </c>
      <c r="O25" s="79"/>
      <c r="P25" s="293" t="s">
        <v>10</v>
      </c>
      <c r="Q25" s="305"/>
      <c r="R25" s="294" t="s">
        <v>107</v>
      </c>
      <c r="S25" s="294"/>
      <c r="T25" s="294"/>
      <c r="U25" s="294"/>
      <c r="V25" s="294"/>
      <c r="W25" s="294"/>
      <c r="X25" s="294"/>
      <c r="Y25" s="294"/>
      <c r="Z25" s="306" t="s">
        <v>229</v>
      </c>
      <c r="AA25" s="294"/>
      <c r="AB25" s="294"/>
      <c r="AC25" s="60" t="s">
        <v>110</v>
      </c>
      <c r="AD25" s="144"/>
      <c r="AE25" s="297"/>
      <c r="AF25" s="79"/>
      <c r="AG25" s="65"/>
      <c r="AH25" s="145"/>
      <c r="AI25" s="307"/>
      <c r="AJ25" s="297"/>
      <c r="AK25" s="79"/>
      <c r="AL25" s="293"/>
      <c r="AM25" s="306"/>
      <c r="AN25" s="294"/>
      <c r="AO25" s="294"/>
      <c r="AP25" s="294"/>
      <c r="AQ25" s="297"/>
      <c r="AR25" s="38"/>
    </row>
    <row r="26" spans="1:48" ht="15" customHeight="1" x14ac:dyDescent="0.25">
      <c r="A26" s="265"/>
      <c r="B26" s="37"/>
      <c r="C26" s="37"/>
      <c r="D26" s="37"/>
      <c r="E26" s="37"/>
      <c r="F26" s="37"/>
      <c r="G26" s="37"/>
      <c r="H26" s="37"/>
      <c r="I26" s="37"/>
      <c r="J26" s="35"/>
      <c r="K26" s="37"/>
      <c r="L26" s="37"/>
      <c r="M26" s="37"/>
      <c r="N26" s="36"/>
      <c r="O26" s="23"/>
      <c r="P26" s="23"/>
      <c r="Q26" s="23"/>
      <c r="R26" s="23"/>
      <c r="S26" s="23"/>
      <c r="T26" s="23"/>
      <c r="U26" s="35"/>
      <c r="V26" s="37"/>
      <c r="W26" s="23"/>
      <c r="X26" s="23"/>
      <c r="Y26" s="23"/>
      <c r="Z26" s="23"/>
      <c r="AA26" s="23"/>
      <c r="AB26" s="23"/>
      <c r="AC26" s="23"/>
      <c r="AD26" s="23"/>
      <c r="AE26" s="35"/>
      <c r="AF26" s="35"/>
      <c r="AG26" s="35"/>
      <c r="AH26" s="35"/>
      <c r="AI26" s="35"/>
      <c r="AJ26" s="35"/>
      <c r="AK26" s="38"/>
      <c r="AL26" s="23"/>
      <c r="AM26" s="23"/>
      <c r="AN26" s="23"/>
      <c r="AO26" s="35"/>
      <c r="AP26" s="35"/>
      <c r="AQ26" s="35"/>
      <c r="AR26" s="38"/>
    </row>
    <row r="27" spans="1:48" ht="15" customHeight="1" x14ac:dyDescent="0.25">
      <c r="A27" s="265"/>
      <c r="B27" s="75" t="s">
        <v>42</v>
      </c>
      <c r="C27" s="23"/>
      <c r="D27" s="35" t="s">
        <v>102</v>
      </c>
      <c r="E27" s="23"/>
      <c r="F27" s="35"/>
      <c r="G27" s="35"/>
      <c r="H27" s="35"/>
      <c r="I27" s="35"/>
      <c r="J27" s="35"/>
      <c r="K27" s="35"/>
      <c r="L27" s="35"/>
      <c r="M27" s="35"/>
      <c r="N27" s="35" t="s">
        <v>103</v>
      </c>
      <c r="O27" s="23"/>
      <c r="P27" s="23"/>
      <c r="Q27" s="23"/>
      <c r="R27" s="23"/>
      <c r="S27" s="23"/>
      <c r="T27" s="23"/>
      <c r="U27" s="35"/>
      <c r="V27" s="37"/>
      <c r="W27" s="35" t="s">
        <v>104</v>
      </c>
      <c r="X27" s="23"/>
      <c r="Y27" s="23"/>
      <c r="Z27" s="23"/>
      <c r="AA27" s="23"/>
      <c r="AB27" s="23"/>
      <c r="AC27" s="23"/>
      <c r="AD27" s="23"/>
      <c r="AE27" s="35"/>
      <c r="AF27" s="35"/>
      <c r="AG27" s="35"/>
      <c r="AH27" s="35"/>
      <c r="AI27" s="35"/>
      <c r="AJ27" s="35"/>
      <c r="AK27" s="38"/>
      <c r="AL27" s="23"/>
      <c r="AM27" s="23"/>
      <c r="AN27" s="23"/>
      <c r="AO27" s="35"/>
      <c r="AP27" s="35"/>
      <c r="AQ27" s="35"/>
      <c r="AR27" s="38"/>
    </row>
    <row r="28" spans="1:48" s="268" customFormat="1" ht="1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23"/>
      <c r="P28" s="35"/>
      <c r="Q28" s="37"/>
      <c r="R28" s="35"/>
      <c r="S28" s="35"/>
      <c r="T28" s="23"/>
      <c r="U28" s="23"/>
      <c r="V28" s="55"/>
      <c r="W28" s="35"/>
      <c r="X28" s="35"/>
      <c r="Y28" s="23"/>
      <c r="Z28" s="35"/>
      <c r="AA28" s="23"/>
      <c r="AB28" s="23"/>
      <c r="AC28" s="23"/>
      <c r="AD28" s="23"/>
      <c r="AE28" s="23"/>
      <c r="AF28" s="23"/>
      <c r="AG28" s="35"/>
      <c r="AH28" s="35"/>
      <c r="AI28" s="35"/>
      <c r="AJ28" s="35"/>
      <c r="AK28" s="35"/>
      <c r="AL28" s="38"/>
      <c r="AM28" s="38"/>
      <c r="AN28" s="35"/>
      <c r="AO28" s="35"/>
      <c r="AP28" s="35"/>
      <c r="AQ28" s="35"/>
      <c r="AR28" s="35"/>
      <c r="AS28" s="35"/>
      <c r="AT28" s="35"/>
      <c r="AU28" s="35"/>
      <c r="AV28" s="35"/>
    </row>
    <row r="29" spans="1:48" s="1" customFormat="1" ht="15" customHeight="1" x14ac:dyDescent="0.2">
      <c r="A29" s="275"/>
      <c r="B29" s="276" t="s">
        <v>243</v>
      </c>
      <c r="C29" s="84"/>
      <c r="D29" s="84"/>
      <c r="E29" s="84"/>
      <c r="F29" s="84" t="s">
        <v>244</v>
      </c>
      <c r="G29" s="84" t="s">
        <v>3</v>
      </c>
      <c r="H29" s="84" t="s">
        <v>5</v>
      </c>
      <c r="I29" s="84" t="s">
        <v>6</v>
      </c>
      <c r="J29" s="84" t="s">
        <v>245</v>
      </c>
      <c r="K29" s="197" t="s">
        <v>16</v>
      </c>
      <c r="L29" s="35"/>
      <c r="M29" s="277" t="s">
        <v>246</v>
      </c>
      <c r="N29" s="85"/>
      <c r="O29" s="85"/>
      <c r="P29" s="84" t="s">
        <v>3</v>
      </c>
      <c r="Q29" s="84" t="s">
        <v>5</v>
      </c>
      <c r="R29" s="84" t="s">
        <v>6</v>
      </c>
      <c r="S29" s="84" t="s">
        <v>245</v>
      </c>
      <c r="T29" s="85"/>
      <c r="U29" s="197" t="s">
        <v>16</v>
      </c>
      <c r="V29" s="35"/>
      <c r="W29" s="277" t="s">
        <v>304</v>
      </c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278"/>
      <c r="AI29" s="320" t="s">
        <v>358</v>
      </c>
      <c r="AJ29" s="86"/>
      <c r="AK29" s="86"/>
      <c r="AL29" s="318" t="s">
        <v>3</v>
      </c>
      <c r="AM29" s="318" t="s">
        <v>5</v>
      </c>
      <c r="AN29" s="318" t="s">
        <v>6</v>
      </c>
      <c r="AO29" s="85"/>
      <c r="AP29" s="84" t="s">
        <v>370</v>
      </c>
      <c r="AQ29" s="87"/>
      <c r="AR29" s="23"/>
      <c r="AS29" s="23"/>
    </row>
    <row r="30" spans="1:48" s="1" customFormat="1" ht="15" customHeight="1" x14ac:dyDescent="0.2">
      <c r="A30" s="275"/>
      <c r="B30" s="279">
        <v>1983</v>
      </c>
      <c r="C30" s="280" t="s">
        <v>37</v>
      </c>
      <c r="D30" s="281" t="s">
        <v>98</v>
      </c>
      <c r="E30" s="280"/>
      <c r="F30" s="280">
        <v>19</v>
      </c>
      <c r="G30" s="280">
        <v>22</v>
      </c>
      <c r="H30" s="282">
        <f t="shared" ref="H30:H32" si="0">PRODUCT((F5+G5)/E5)</f>
        <v>0.54545454545454541</v>
      </c>
      <c r="I30" s="313">
        <f t="shared" ref="I30:I32" si="1">PRODUCT(H5/E5)</f>
        <v>1.8636363636363635</v>
      </c>
      <c r="J30" s="282">
        <f t="shared" ref="J30:J32" si="2">PRODUCT(F5+G5+H5)/E5</f>
        <v>2.4090909090909092</v>
      </c>
      <c r="K30" s="283">
        <f t="shared" ref="K30:K32" si="3">PRODUCT(I5/E5)</f>
        <v>4.9090909090909092</v>
      </c>
      <c r="L30" s="37"/>
      <c r="M30" s="284" t="s">
        <v>247</v>
      </c>
      <c r="N30" s="280"/>
      <c r="O30" s="280">
        <v>21</v>
      </c>
      <c r="P30" s="312" t="s">
        <v>348</v>
      </c>
      <c r="Q30" s="312" t="s">
        <v>321</v>
      </c>
      <c r="R30" s="312" t="s">
        <v>331</v>
      </c>
      <c r="S30" s="312" t="s">
        <v>339</v>
      </c>
      <c r="T30" s="285"/>
      <c r="U30" s="286" t="s">
        <v>315</v>
      </c>
      <c r="V30" s="37"/>
      <c r="W30" s="284" t="s">
        <v>306</v>
      </c>
      <c r="X30" s="287"/>
      <c r="Y30" s="281"/>
      <c r="Z30" s="281"/>
      <c r="AA30" s="281"/>
      <c r="AB30" s="281"/>
      <c r="AC30" s="281"/>
      <c r="AD30" s="281"/>
      <c r="AE30" s="281"/>
      <c r="AF30" s="281"/>
      <c r="AG30" s="288"/>
      <c r="AH30" s="292"/>
      <c r="AI30" s="281" t="s">
        <v>366</v>
      </c>
      <c r="AJ30" s="281"/>
      <c r="AK30" s="281"/>
      <c r="AL30" s="288">
        <v>166</v>
      </c>
      <c r="AM30" s="288">
        <v>151</v>
      </c>
      <c r="AN30" s="288">
        <v>141</v>
      </c>
      <c r="AO30" s="281"/>
      <c r="AP30" s="324">
        <f>PRODUCT(AL30/AL36)</f>
        <v>0.72173913043478266</v>
      </c>
      <c r="AQ30" s="290"/>
      <c r="AR30" s="23"/>
      <c r="AS30" s="23"/>
    </row>
    <row r="31" spans="1:48" s="1" customFormat="1" ht="15" customHeight="1" x14ac:dyDescent="0.2">
      <c r="A31" s="275"/>
      <c r="B31" s="279">
        <v>1984</v>
      </c>
      <c r="C31" s="280" t="s">
        <v>58</v>
      </c>
      <c r="D31" s="281" t="s">
        <v>98</v>
      </c>
      <c r="E31" s="280"/>
      <c r="F31" s="280">
        <v>20</v>
      </c>
      <c r="G31" s="280">
        <v>20</v>
      </c>
      <c r="H31" s="282">
        <f t="shared" si="0"/>
        <v>1.1000000000000001</v>
      </c>
      <c r="I31" s="282">
        <f t="shared" si="1"/>
        <v>1.4</v>
      </c>
      <c r="J31" s="313">
        <f t="shared" si="2"/>
        <v>2.5</v>
      </c>
      <c r="K31" s="283">
        <f t="shared" si="3"/>
        <v>6.15</v>
      </c>
      <c r="L31" s="37"/>
      <c r="M31" s="284" t="s">
        <v>248</v>
      </c>
      <c r="N31" s="280"/>
      <c r="O31" s="280">
        <v>21</v>
      </c>
      <c r="P31" s="312" t="s">
        <v>349</v>
      </c>
      <c r="Q31" s="312" t="s">
        <v>322</v>
      </c>
      <c r="R31" s="312" t="s">
        <v>332</v>
      </c>
      <c r="S31" s="312" t="s">
        <v>340</v>
      </c>
      <c r="T31" s="285"/>
      <c r="U31" s="286" t="s">
        <v>316</v>
      </c>
      <c r="V31" s="37"/>
      <c r="W31" s="309" t="s">
        <v>307</v>
      </c>
      <c r="X31" s="287"/>
      <c r="Y31" s="287" t="s">
        <v>308</v>
      </c>
      <c r="Z31" s="310"/>
      <c r="AA31" s="310"/>
      <c r="AB31" s="310"/>
      <c r="AC31" s="310"/>
      <c r="AD31" s="310"/>
      <c r="AE31" s="310"/>
      <c r="AF31" s="310"/>
      <c r="AG31" s="310" t="s">
        <v>309</v>
      </c>
      <c r="AH31" s="292"/>
      <c r="AI31" s="303" t="s">
        <v>360</v>
      </c>
      <c r="AJ31" s="281"/>
      <c r="AK31" s="281"/>
      <c r="AL31" s="288"/>
      <c r="AM31" s="319">
        <f>PRODUCT(AM30/AL30)</f>
        <v>0.90963855421686746</v>
      </c>
      <c r="AN31" s="319">
        <f>PRODUCT(AN30/AL30)</f>
        <v>0.8493975903614458</v>
      </c>
      <c r="AO31" s="281"/>
      <c r="AP31" s="280"/>
      <c r="AQ31" s="290"/>
      <c r="AR31" s="23"/>
      <c r="AS31" s="23"/>
    </row>
    <row r="32" spans="1:48" s="1" customFormat="1" ht="15" customHeight="1" x14ac:dyDescent="0.2">
      <c r="A32" s="275"/>
      <c r="B32" s="279">
        <v>1985</v>
      </c>
      <c r="C32" s="280" t="s">
        <v>58</v>
      </c>
      <c r="D32" s="281" t="s">
        <v>98</v>
      </c>
      <c r="E32" s="280"/>
      <c r="F32" s="280">
        <v>21</v>
      </c>
      <c r="G32" s="280">
        <v>22</v>
      </c>
      <c r="H32" s="282">
        <f t="shared" si="0"/>
        <v>0.45454545454545453</v>
      </c>
      <c r="I32" s="282">
        <f t="shared" si="1"/>
        <v>1.6818181818181819</v>
      </c>
      <c r="J32" s="282">
        <f t="shared" si="2"/>
        <v>2.1363636363636362</v>
      </c>
      <c r="K32" s="283">
        <f t="shared" si="3"/>
        <v>5.7727272727272725</v>
      </c>
      <c r="L32" s="37"/>
      <c r="M32" s="284" t="s">
        <v>249</v>
      </c>
      <c r="N32" s="280"/>
      <c r="O32" s="280"/>
      <c r="P32" s="312" t="s">
        <v>350</v>
      </c>
      <c r="Q32" s="312" t="s">
        <v>323</v>
      </c>
      <c r="R32" s="312" t="s">
        <v>333</v>
      </c>
      <c r="S32" s="312" t="s">
        <v>341</v>
      </c>
      <c r="T32" s="285"/>
      <c r="U32" s="286" t="s">
        <v>317</v>
      </c>
      <c r="V32" s="37"/>
      <c r="W32" s="284"/>
      <c r="X32" s="287"/>
      <c r="Y32" s="281"/>
      <c r="Z32" s="281"/>
      <c r="AA32" s="281"/>
      <c r="AB32" s="281"/>
      <c r="AC32" s="281"/>
      <c r="AD32" s="281"/>
      <c r="AE32" s="281"/>
      <c r="AF32" s="291"/>
      <c r="AG32" s="281"/>
      <c r="AH32" s="292"/>
      <c r="AI32" s="303"/>
      <c r="AJ32" s="281"/>
      <c r="AK32" s="281"/>
      <c r="AL32" s="288"/>
      <c r="AM32" s="288"/>
      <c r="AN32" s="288"/>
      <c r="AO32" s="281"/>
      <c r="AP32" s="280"/>
      <c r="AQ32" s="290"/>
      <c r="AR32" s="23"/>
      <c r="AS32" s="23"/>
    </row>
    <row r="33" spans="1:45" s="1" customFormat="1" ht="15" customHeight="1" x14ac:dyDescent="0.2">
      <c r="A33" s="275"/>
      <c r="B33" s="279">
        <v>1986</v>
      </c>
      <c r="C33" s="280" t="s">
        <v>38</v>
      </c>
      <c r="D33" s="281" t="s">
        <v>99</v>
      </c>
      <c r="E33" s="280"/>
      <c r="F33" s="280">
        <v>22</v>
      </c>
      <c r="G33" s="280">
        <v>22</v>
      </c>
      <c r="H33" s="282">
        <f>PRODUCT((F8+G8)/E8)</f>
        <v>0.40909090909090912</v>
      </c>
      <c r="I33" s="282">
        <f>PRODUCT(H8/E8)</f>
        <v>1.3181818181818181</v>
      </c>
      <c r="J33" s="282">
        <f>PRODUCT(F8+G8+H8)/E8</f>
        <v>1.7272727272727273</v>
      </c>
      <c r="K33" s="314">
        <f>PRODUCT(I8/E8)</f>
        <v>6.7727272727272725</v>
      </c>
      <c r="L33" s="37"/>
      <c r="M33" s="284" t="s">
        <v>250</v>
      </c>
      <c r="N33" s="280"/>
      <c r="O33" s="280"/>
      <c r="P33" s="312" t="s">
        <v>351</v>
      </c>
      <c r="Q33" s="312" t="s">
        <v>324</v>
      </c>
      <c r="R33" s="312" t="s">
        <v>329</v>
      </c>
      <c r="S33" s="312" t="s">
        <v>342</v>
      </c>
      <c r="T33" s="285"/>
      <c r="U33" s="286" t="s">
        <v>318</v>
      </c>
      <c r="V33" s="37"/>
      <c r="W33" s="309" t="s">
        <v>311</v>
      </c>
      <c r="X33" s="287"/>
      <c r="Y33" s="287"/>
      <c r="Z33" s="281"/>
      <c r="AA33" s="281"/>
      <c r="AB33" s="281"/>
      <c r="AC33" s="287"/>
      <c r="AD33" s="281"/>
      <c r="AE33" s="281"/>
      <c r="AF33" s="281"/>
      <c r="AG33" s="287"/>
      <c r="AH33" s="290"/>
      <c r="AI33" s="303" t="s">
        <v>359</v>
      </c>
      <c r="AJ33" s="281"/>
      <c r="AK33" s="281"/>
      <c r="AL33" s="288">
        <v>64</v>
      </c>
      <c r="AM33" s="288">
        <v>44</v>
      </c>
      <c r="AN33" s="288">
        <v>106</v>
      </c>
      <c r="AO33" s="281"/>
      <c r="AP33" s="325">
        <v>0.28000000000000003</v>
      </c>
      <c r="AQ33" s="290"/>
      <c r="AR33" s="23"/>
      <c r="AS33" s="23"/>
    </row>
    <row r="34" spans="1:45" s="1" customFormat="1" ht="15" customHeight="1" x14ac:dyDescent="0.2">
      <c r="A34" s="275"/>
      <c r="B34" s="279">
        <v>1987</v>
      </c>
      <c r="C34" s="280" t="s">
        <v>36</v>
      </c>
      <c r="D34" s="281" t="s">
        <v>99</v>
      </c>
      <c r="E34" s="280"/>
      <c r="F34" s="280">
        <v>23</v>
      </c>
      <c r="G34" s="280">
        <v>21</v>
      </c>
      <c r="H34" s="282">
        <f t="shared" ref="H34:H41" si="4">PRODUCT((F9+G9)/E9)</f>
        <v>0.7142857142857143</v>
      </c>
      <c r="I34" s="282">
        <f t="shared" ref="I34:I41" si="5">PRODUCT(H9/E9)</f>
        <v>1.5714285714285714</v>
      </c>
      <c r="J34" s="282">
        <f t="shared" ref="J34:J41" si="6">PRODUCT(F9+G9+H9)/E9</f>
        <v>2.2857142857142856</v>
      </c>
      <c r="K34" s="283">
        <f t="shared" ref="K34:K41" si="7">PRODUCT(I9/E9)</f>
        <v>5.8571428571428568</v>
      </c>
      <c r="L34" s="37"/>
      <c r="M34" s="284" t="s">
        <v>251</v>
      </c>
      <c r="N34" s="280"/>
      <c r="O34" s="280"/>
      <c r="P34" s="312" t="s">
        <v>352</v>
      </c>
      <c r="Q34" s="312" t="s">
        <v>325</v>
      </c>
      <c r="R34" s="312" t="s">
        <v>334</v>
      </c>
      <c r="S34" s="312" t="s">
        <v>343</v>
      </c>
      <c r="T34" s="285"/>
      <c r="U34" s="286" t="s">
        <v>301</v>
      </c>
      <c r="V34" s="37"/>
      <c r="W34" s="309" t="s">
        <v>307</v>
      </c>
      <c r="X34" s="281"/>
      <c r="Y34" s="311" t="s">
        <v>312</v>
      </c>
      <c r="Z34" s="310"/>
      <c r="AA34" s="310"/>
      <c r="AB34" s="310"/>
      <c r="AC34" s="310"/>
      <c r="AD34" s="310"/>
      <c r="AE34" s="310"/>
      <c r="AF34" s="310"/>
      <c r="AG34" s="311" t="s">
        <v>310</v>
      </c>
      <c r="AH34" s="283">
        <v>1.408450704225352</v>
      </c>
      <c r="AI34" s="303" t="s">
        <v>360</v>
      </c>
      <c r="AJ34" s="281"/>
      <c r="AK34" s="281"/>
      <c r="AL34" s="288"/>
      <c r="AM34" s="319">
        <f>PRODUCT(AM33/AL33)</f>
        <v>0.6875</v>
      </c>
      <c r="AN34" s="319">
        <f>PRODUCT(AN33/AL33)</f>
        <v>1.65625</v>
      </c>
      <c r="AO34" s="281"/>
      <c r="AP34" s="281"/>
      <c r="AQ34" s="290"/>
      <c r="AR34" s="23"/>
      <c r="AS34" s="23"/>
    </row>
    <row r="35" spans="1:45" s="1" customFormat="1" ht="15" customHeight="1" x14ac:dyDescent="0.2">
      <c r="A35" s="275"/>
      <c r="B35" s="279">
        <v>1988</v>
      </c>
      <c r="C35" s="280" t="s">
        <v>41</v>
      </c>
      <c r="D35" s="281" t="s">
        <v>99</v>
      </c>
      <c r="E35" s="280"/>
      <c r="F35" s="280">
        <v>24</v>
      </c>
      <c r="G35" s="280">
        <v>20</v>
      </c>
      <c r="H35" s="282">
        <f t="shared" si="4"/>
        <v>0.8</v>
      </c>
      <c r="I35" s="282">
        <f t="shared" si="5"/>
        <v>1.05</v>
      </c>
      <c r="J35" s="282">
        <f t="shared" si="6"/>
        <v>1.85</v>
      </c>
      <c r="K35" s="283">
        <f t="shared" si="7"/>
        <v>5.7</v>
      </c>
      <c r="L35" s="37"/>
      <c r="M35" s="284" t="s">
        <v>252</v>
      </c>
      <c r="N35" s="280"/>
      <c r="O35" s="280"/>
      <c r="P35" s="312" t="s">
        <v>353</v>
      </c>
      <c r="Q35" s="312" t="s">
        <v>326</v>
      </c>
      <c r="R35" s="312" t="s">
        <v>271</v>
      </c>
      <c r="S35" s="312" t="s">
        <v>344</v>
      </c>
      <c r="T35" s="285"/>
      <c r="U35" s="286" t="s">
        <v>319</v>
      </c>
      <c r="V35" s="37"/>
      <c r="W35" s="284"/>
      <c r="X35" s="287"/>
      <c r="Y35" s="281"/>
      <c r="Z35" s="281"/>
      <c r="AA35" s="281"/>
      <c r="AB35" s="281"/>
      <c r="AC35" s="281"/>
      <c r="AD35" s="281"/>
      <c r="AE35" s="281"/>
      <c r="AF35" s="291"/>
      <c r="AG35" s="281"/>
      <c r="AH35" s="292"/>
      <c r="AI35" s="303"/>
      <c r="AJ35" s="281"/>
      <c r="AK35" s="281"/>
      <c r="AL35" s="288"/>
      <c r="AM35" s="288"/>
      <c r="AN35" s="288"/>
      <c r="AO35" s="281"/>
      <c r="AP35" s="281"/>
      <c r="AQ35" s="290"/>
      <c r="AR35" s="23"/>
      <c r="AS35" s="23"/>
    </row>
    <row r="36" spans="1:45" s="1" customFormat="1" ht="15" customHeight="1" x14ac:dyDescent="0.2">
      <c r="A36" s="275"/>
      <c r="B36" s="279">
        <v>1989</v>
      </c>
      <c r="C36" s="280" t="s">
        <v>37</v>
      </c>
      <c r="D36" s="281" t="s">
        <v>99</v>
      </c>
      <c r="E36" s="280"/>
      <c r="F36" s="280">
        <v>25</v>
      </c>
      <c r="G36" s="280">
        <v>22</v>
      </c>
      <c r="H36" s="282">
        <f t="shared" si="4"/>
        <v>0.81818181818181823</v>
      </c>
      <c r="I36" s="282">
        <f t="shared" si="5"/>
        <v>0.72727272727272729</v>
      </c>
      <c r="J36" s="282">
        <f t="shared" si="6"/>
        <v>1.5454545454545454</v>
      </c>
      <c r="K36" s="283">
        <f t="shared" si="7"/>
        <v>4.3636363636363633</v>
      </c>
      <c r="L36" s="37"/>
      <c r="M36" s="284" t="s">
        <v>253</v>
      </c>
      <c r="N36" s="280"/>
      <c r="O36" s="280"/>
      <c r="P36" s="312" t="s">
        <v>354</v>
      </c>
      <c r="Q36" s="312" t="s">
        <v>327</v>
      </c>
      <c r="R36" s="312" t="s">
        <v>335</v>
      </c>
      <c r="S36" s="312" t="s">
        <v>345</v>
      </c>
      <c r="T36" s="285"/>
      <c r="U36" s="286" t="s">
        <v>276</v>
      </c>
      <c r="V36" s="37"/>
      <c r="W36" s="284" t="s">
        <v>257</v>
      </c>
      <c r="X36" s="287"/>
      <c r="Y36" s="281"/>
      <c r="Z36" s="281"/>
      <c r="AA36" s="281"/>
      <c r="AB36" s="281"/>
      <c r="AC36" s="281"/>
      <c r="AD36" s="281"/>
      <c r="AE36" s="281"/>
      <c r="AF36" s="291"/>
      <c r="AG36" s="281"/>
      <c r="AH36" s="292"/>
      <c r="AI36" s="303" t="s">
        <v>7</v>
      </c>
      <c r="AJ36" s="281"/>
      <c r="AK36" s="281"/>
      <c r="AL36" s="288">
        <f>PRODUCT(AL30+AL33)</f>
        <v>230</v>
      </c>
      <c r="AM36" s="288">
        <f>PRODUCT(AM30+AM33)</f>
        <v>195</v>
      </c>
      <c r="AN36" s="288">
        <f>PRODUCT(AN30+AN33)</f>
        <v>247</v>
      </c>
      <c r="AO36" s="281"/>
      <c r="AP36" s="281"/>
      <c r="AQ36" s="290"/>
      <c r="AR36" s="23"/>
      <c r="AS36" s="23"/>
    </row>
    <row r="37" spans="1:45" s="1" customFormat="1" ht="15" customHeight="1" x14ac:dyDescent="0.2">
      <c r="A37" s="275"/>
      <c r="B37" s="279">
        <v>1990</v>
      </c>
      <c r="C37" s="280"/>
      <c r="D37" s="281"/>
      <c r="E37" s="280"/>
      <c r="F37" s="280">
        <v>26</v>
      </c>
      <c r="G37" s="280"/>
      <c r="H37" s="282"/>
      <c r="I37" s="282"/>
      <c r="J37" s="282"/>
      <c r="K37" s="283"/>
      <c r="L37" s="37"/>
      <c r="M37" s="284" t="s">
        <v>254</v>
      </c>
      <c r="N37" s="280"/>
      <c r="O37" s="280"/>
      <c r="P37" s="312" t="s">
        <v>355</v>
      </c>
      <c r="Q37" s="312" t="s">
        <v>328</v>
      </c>
      <c r="R37" s="312" t="s">
        <v>269</v>
      </c>
      <c r="S37" s="312" t="s">
        <v>240</v>
      </c>
      <c r="T37" s="285"/>
      <c r="U37" s="286" t="s">
        <v>268</v>
      </c>
      <c r="V37" s="37"/>
      <c r="W37" s="284">
        <v>1000</v>
      </c>
      <c r="X37" s="287"/>
      <c r="Y37" s="310" t="s">
        <v>314</v>
      </c>
      <c r="Z37" s="310"/>
      <c r="AA37" s="310"/>
      <c r="AB37" s="310"/>
      <c r="AC37" s="310"/>
      <c r="AD37" s="310"/>
      <c r="AE37" s="310"/>
      <c r="AF37" s="310"/>
      <c r="AG37" s="310" t="s">
        <v>313</v>
      </c>
      <c r="AH37" s="283">
        <v>5.5555555555555554</v>
      </c>
      <c r="AI37" s="303" t="s">
        <v>360</v>
      </c>
      <c r="AJ37" s="281"/>
      <c r="AK37" s="281"/>
      <c r="AL37" s="288"/>
      <c r="AM37" s="319">
        <f>PRODUCT(AM36/AL36)</f>
        <v>0.84782608695652173</v>
      </c>
      <c r="AN37" s="319">
        <f>PRODUCT(AN36/AL36)</f>
        <v>1.0739130434782609</v>
      </c>
      <c r="AO37" s="281"/>
      <c r="AP37" s="281"/>
      <c r="AQ37" s="290"/>
      <c r="AR37" s="23"/>
      <c r="AS37" s="23"/>
    </row>
    <row r="38" spans="1:45" s="1" customFormat="1" ht="15" customHeight="1" x14ac:dyDescent="0.2">
      <c r="A38" s="275"/>
      <c r="B38" s="279">
        <v>1991</v>
      </c>
      <c r="C38" s="280" t="s">
        <v>38</v>
      </c>
      <c r="D38" s="281" t="s">
        <v>99</v>
      </c>
      <c r="E38" s="280"/>
      <c r="F38" s="280">
        <v>27</v>
      </c>
      <c r="G38" s="280">
        <v>26</v>
      </c>
      <c r="H38" s="313">
        <f t="shared" si="4"/>
        <v>1.3461538461538463</v>
      </c>
      <c r="I38" s="282">
        <f t="shared" si="5"/>
        <v>0.57692307692307687</v>
      </c>
      <c r="J38" s="282">
        <f t="shared" si="6"/>
        <v>1.9230769230769231</v>
      </c>
      <c r="K38" s="283">
        <f t="shared" si="7"/>
        <v>5.384615384615385</v>
      </c>
      <c r="L38" s="37"/>
      <c r="M38" s="284" t="s">
        <v>255</v>
      </c>
      <c r="N38" s="280"/>
      <c r="O38" s="280"/>
      <c r="P38" s="312" t="s">
        <v>356</v>
      </c>
      <c r="Q38" s="312" t="s">
        <v>329</v>
      </c>
      <c r="R38" s="312" t="s">
        <v>336</v>
      </c>
      <c r="S38" s="312" t="s">
        <v>346</v>
      </c>
      <c r="T38" s="285"/>
      <c r="U38" s="286" t="s">
        <v>286</v>
      </c>
      <c r="V38" s="37"/>
      <c r="W38" s="284"/>
      <c r="X38" s="287"/>
      <c r="Y38" s="281"/>
      <c r="Z38" s="281"/>
      <c r="AA38" s="281"/>
      <c r="AB38" s="281"/>
      <c r="AC38" s="281"/>
      <c r="AD38" s="281"/>
      <c r="AE38" s="281"/>
      <c r="AF38" s="291"/>
      <c r="AG38" s="281"/>
      <c r="AH38" s="292"/>
      <c r="AI38" s="303"/>
      <c r="AJ38" s="281"/>
      <c r="AK38" s="281"/>
      <c r="AL38" s="281"/>
      <c r="AM38" s="287"/>
      <c r="AN38" s="281"/>
      <c r="AO38" s="281"/>
      <c r="AP38" s="281"/>
      <c r="AQ38" s="290"/>
      <c r="AR38" s="23"/>
      <c r="AS38" s="23"/>
    </row>
    <row r="39" spans="1:45" s="1" customFormat="1" ht="15" customHeight="1" x14ac:dyDescent="0.2">
      <c r="A39" s="275"/>
      <c r="B39" s="279">
        <v>1992</v>
      </c>
      <c r="C39" s="280" t="s">
        <v>39</v>
      </c>
      <c r="D39" s="281" t="s">
        <v>99</v>
      </c>
      <c r="E39" s="280"/>
      <c r="F39" s="280">
        <v>28</v>
      </c>
      <c r="G39" s="280">
        <v>26</v>
      </c>
      <c r="H39" s="282">
        <f t="shared" si="4"/>
        <v>1.0769230769230769</v>
      </c>
      <c r="I39" s="282">
        <f t="shared" si="5"/>
        <v>0.46153846153846156</v>
      </c>
      <c r="J39" s="282">
        <f t="shared" si="6"/>
        <v>1.5384615384615385</v>
      </c>
      <c r="K39" s="283">
        <f t="shared" si="7"/>
        <v>4.4615384615384617</v>
      </c>
      <c r="L39" s="37"/>
      <c r="M39" s="284" t="s">
        <v>256</v>
      </c>
      <c r="N39" s="280"/>
      <c r="O39" s="280"/>
      <c r="P39" s="312" t="s">
        <v>299</v>
      </c>
      <c r="Q39" s="312" t="s">
        <v>240</v>
      </c>
      <c r="R39" s="312" t="s">
        <v>274</v>
      </c>
      <c r="S39" s="312" t="s">
        <v>301</v>
      </c>
      <c r="T39" s="285"/>
      <c r="U39" s="286" t="s">
        <v>217</v>
      </c>
      <c r="V39" s="37"/>
      <c r="W39" s="284"/>
      <c r="X39" s="287"/>
      <c r="Y39" s="281"/>
      <c r="Z39" s="281"/>
      <c r="AA39" s="281"/>
      <c r="AB39" s="281"/>
      <c r="AC39" s="281"/>
      <c r="AD39" s="281"/>
      <c r="AE39" s="281"/>
      <c r="AF39" s="291"/>
      <c r="AG39" s="281"/>
      <c r="AH39" s="292"/>
      <c r="AI39" s="320" t="s">
        <v>361</v>
      </c>
      <c r="AJ39" s="86"/>
      <c r="AK39" s="86"/>
      <c r="AL39" s="318" t="s">
        <v>362</v>
      </c>
      <c r="AM39" s="318" t="s">
        <v>363</v>
      </c>
      <c r="AN39" s="318" t="s">
        <v>364</v>
      </c>
      <c r="AO39" s="318"/>
      <c r="AP39" s="85"/>
      <c r="AQ39" s="87"/>
      <c r="AR39" s="23"/>
      <c r="AS39" s="23"/>
    </row>
    <row r="40" spans="1:45" s="1" customFormat="1" ht="15" customHeight="1" x14ac:dyDescent="0.2">
      <c r="A40" s="275"/>
      <c r="B40" s="279">
        <v>1993</v>
      </c>
      <c r="C40" s="280" t="s">
        <v>37</v>
      </c>
      <c r="D40" s="281" t="s">
        <v>99</v>
      </c>
      <c r="E40" s="280"/>
      <c r="F40" s="280">
        <v>29</v>
      </c>
      <c r="G40" s="280">
        <v>27</v>
      </c>
      <c r="H40" s="282">
        <f t="shared" si="4"/>
        <v>1.1111111111111112</v>
      </c>
      <c r="I40" s="282">
        <f t="shared" si="5"/>
        <v>0.51851851851851849</v>
      </c>
      <c r="J40" s="282">
        <f t="shared" si="6"/>
        <v>1.6296296296296295</v>
      </c>
      <c r="K40" s="283">
        <f t="shared" si="7"/>
        <v>4.5925925925925926</v>
      </c>
      <c r="L40" s="37"/>
      <c r="M40" s="284" t="s">
        <v>258</v>
      </c>
      <c r="N40" s="280"/>
      <c r="O40" s="280"/>
      <c r="P40" s="3" t="s">
        <v>357</v>
      </c>
      <c r="Q40" s="3" t="s">
        <v>330</v>
      </c>
      <c r="R40" s="3" t="s">
        <v>337</v>
      </c>
      <c r="S40" s="3" t="s">
        <v>291</v>
      </c>
      <c r="T40" s="315"/>
      <c r="U40" s="316" t="s">
        <v>219</v>
      </c>
      <c r="V40" s="37"/>
      <c r="W40" s="284"/>
      <c r="X40" s="287"/>
      <c r="Y40" s="281"/>
      <c r="Z40" s="281"/>
      <c r="AA40" s="281"/>
      <c r="AB40" s="281"/>
      <c r="AC40" s="281"/>
      <c r="AD40" s="281"/>
      <c r="AE40" s="281"/>
      <c r="AF40" s="291"/>
      <c r="AG40" s="281"/>
      <c r="AH40" s="292"/>
      <c r="AI40" s="281" t="s">
        <v>366</v>
      </c>
      <c r="AJ40" s="281"/>
      <c r="AK40" s="281"/>
      <c r="AL40" s="319">
        <f>PRODUCT(AM31)</f>
        <v>0.90963855421686746</v>
      </c>
      <c r="AM40" s="319">
        <f>PRODUCT(AM56)</f>
        <v>0.78378378378378377</v>
      </c>
      <c r="AN40" s="319">
        <f>PRODUCT(AL40-AM40)</f>
        <v>0.12585477043308368</v>
      </c>
      <c r="AO40" s="288"/>
      <c r="AP40" s="281"/>
      <c r="AQ40" s="290"/>
      <c r="AR40" s="23"/>
      <c r="AS40" s="23"/>
    </row>
    <row r="41" spans="1:45" s="1" customFormat="1" ht="15" customHeight="1" x14ac:dyDescent="0.2">
      <c r="A41" s="275"/>
      <c r="B41" s="279">
        <v>1994</v>
      </c>
      <c r="C41" s="280" t="s">
        <v>40</v>
      </c>
      <c r="D41" s="281" t="s">
        <v>99</v>
      </c>
      <c r="E41" s="280"/>
      <c r="F41" s="280">
        <v>30</v>
      </c>
      <c r="G41" s="280">
        <v>2</v>
      </c>
      <c r="H41" s="282">
        <f t="shared" si="4"/>
        <v>0</v>
      </c>
      <c r="I41" s="282">
        <f t="shared" si="5"/>
        <v>0.5</v>
      </c>
      <c r="J41" s="282">
        <f t="shared" si="6"/>
        <v>0.5</v>
      </c>
      <c r="K41" s="283">
        <f t="shared" si="7"/>
        <v>1</v>
      </c>
      <c r="L41" s="37"/>
      <c r="M41" s="284" t="s">
        <v>259</v>
      </c>
      <c r="N41" s="280"/>
      <c r="O41" s="280"/>
      <c r="P41" s="312" t="s">
        <v>345</v>
      </c>
      <c r="Q41" s="312" t="s">
        <v>300</v>
      </c>
      <c r="R41" s="312" t="s">
        <v>338</v>
      </c>
      <c r="S41" s="312" t="s">
        <v>347</v>
      </c>
      <c r="T41" s="285"/>
      <c r="U41" s="286" t="s">
        <v>320</v>
      </c>
      <c r="V41" s="37"/>
      <c r="W41" s="284"/>
      <c r="X41" s="287"/>
      <c r="Y41" s="281"/>
      <c r="Z41" s="281"/>
      <c r="AA41" s="281"/>
      <c r="AB41" s="281"/>
      <c r="AC41" s="281"/>
      <c r="AD41" s="281"/>
      <c r="AE41" s="281"/>
      <c r="AF41" s="291"/>
      <c r="AG41" s="281"/>
      <c r="AH41" s="292"/>
      <c r="AI41" s="303" t="s">
        <v>359</v>
      </c>
      <c r="AJ41" s="281"/>
      <c r="AK41" s="281"/>
      <c r="AL41" s="319">
        <f>PRODUCT(AM34)</f>
        <v>0.6875</v>
      </c>
      <c r="AM41" s="319">
        <f>PRODUCT(AM59)</f>
        <v>0.2</v>
      </c>
      <c r="AN41" s="319">
        <f t="shared" ref="AN41:AN42" si="8">PRODUCT(AL41-AM41)</f>
        <v>0.48749999999999999</v>
      </c>
      <c r="AO41" s="288"/>
      <c r="AP41" s="281"/>
      <c r="AQ41" s="290"/>
      <c r="AR41" s="23"/>
      <c r="AS41" s="23"/>
    </row>
    <row r="42" spans="1:45" s="1" customFormat="1" ht="15" customHeight="1" x14ac:dyDescent="0.2">
      <c r="A42" s="275"/>
      <c r="B42" s="279"/>
      <c r="C42" s="280"/>
      <c r="D42" s="281"/>
      <c r="E42" s="280"/>
      <c r="F42" s="280"/>
      <c r="G42" s="280"/>
      <c r="H42" s="282"/>
      <c r="I42" s="282"/>
      <c r="J42" s="282"/>
      <c r="K42" s="283"/>
      <c r="L42" s="37"/>
      <c r="M42" s="284"/>
      <c r="N42" s="280"/>
      <c r="O42" s="280"/>
      <c r="P42" s="312"/>
      <c r="Q42" s="312"/>
      <c r="R42" s="312"/>
      <c r="S42" s="312"/>
      <c r="T42" s="285"/>
      <c r="U42" s="286"/>
      <c r="V42" s="37"/>
      <c r="W42" s="284"/>
      <c r="X42" s="287"/>
      <c r="Y42" s="281"/>
      <c r="Z42" s="281"/>
      <c r="AA42" s="281"/>
      <c r="AB42" s="281"/>
      <c r="AC42" s="281"/>
      <c r="AD42" s="281"/>
      <c r="AE42" s="281"/>
      <c r="AF42" s="291"/>
      <c r="AG42" s="281"/>
      <c r="AH42" s="292"/>
      <c r="AI42" s="303" t="s">
        <v>7</v>
      </c>
      <c r="AJ42" s="281"/>
      <c r="AK42" s="281"/>
      <c r="AL42" s="319">
        <f>PRODUCT(AM37)</f>
        <v>0.84782608695652173</v>
      </c>
      <c r="AM42" s="319">
        <f>PRODUCT(AM62)</f>
        <v>0.7142857142857143</v>
      </c>
      <c r="AN42" s="319">
        <f t="shared" si="8"/>
        <v>0.13354037267080743</v>
      </c>
      <c r="AO42" s="288"/>
      <c r="AP42" s="281"/>
      <c r="AQ42" s="290"/>
      <c r="AR42" s="23"/>
      <c r="AS42" s="23"/>
    </row>
    <row r="43" spans="1:45" s="1" customFormat="1" ht="15" customHeight="1" x14ac:dyDescent="0.2">
      <c r="A43" s="275"/>
      <c r="B43" s="279"/>
      <c r="C43" s="280"/>
      <c r="D43" s="281"/>
      <c r="E43" s="280"/>
      <c r="F43" s="280"/>
      <c r="G43" s="280"/>
      <c r="H43" s="282"/>
      <c r="I43" s="282"/>
      <c r="J43" s="282"/>
      <c r="K43" s="283"/>
      <c r="L43" s="37"/>
      <c r="M43" s="284"/>
      <c r="N43" s="280"/>
      <c r="O43" s="280"/>
      <c r="P43" s="312"/>
      <c r="Q43" s="312"/>
      <c r="R43" s="312"/>
      <c r="S43" s="312"/>
      <c r="T43" s="285"/>
      <c r="U43" s="286"/>
      <c r="V43" s="37"/>
      <c r="W43" s="284"/>
      <c r="X43" s="287"/>
      <c r="Y43" s="281"/>
      <c r="Z43" s="281"/>
      <c r="AA43" s="281"/>
      <c r="AB43" s="281"/>
      <c r="AC43" s="281"/>
      <c r="AD43" s="281"/>
      <c r="AE43" s="281"/>
      <c r="AF43" s="291"/>
      <c r="AG43" s="281"/>
      <c r="AH43" s="292"/>
      <c r="AI43" s="321"/>
      <c r="AJ43" s="281"/>
      <c r="AK43" s="281"/>
      <c r="AL43" s="281"/>
      <c r="AM43" s="288"/>
      <c r="AN43" s="288"/>
      <c r="AO43" s="288"/>
      <c r="AP43" s="281"/>
      <c r="AQ43" s="290"/>
      <c r="AR43" s="23"/>
      <c r="AS43" s="23"/>
    </row>
    <row r="44" spans="1:45" s="1" customFormat="1" ht="15" customHeight="1" x14ac:dyDescent="0.2">
      <c r="A44" s="275"/>
      <c r="B44" s="276" t="s">
        <v>367</v>
      </c>
      <c r="C44" s="84"/>
      <c r="D44" s="85"/>
      <c r="E44" s="84"/>
      <c r="F44" s="84"/>
      <c r="G44" s="84"/>
      <c r="H44" s="322"/>
      <c r="I44" s="322"/>
      <c r="J44" s="322"/>
      <c r="K44" s="323"/>
      <c r="L44" s="37"/>
      <c r="M44" s="276" t="s">
        <v>369</v>
      </c>
      <c r="N44" s="84"/>
      <c r="O44" s="85"/>
      <c r="P44" s="84"/>
      <c r="Q44" s="84"/>
      <c r="R44" s="84"/>
      <c r="S44" s="322"/>
      <c r="T44" s="322"/>
      <c r="U44" s="323"/>
      <c r="V44" s="37"/>
      <c r="W44" s="284"/>
      <c r="X44" s="287"/>
      <c r="Y44" s="281"/>
      <c r="Z44" s="281"/>
      <c r="AA44" s="281"/>
      <c r="AB44" s="281"/>
      <c r="AC44" s="281"/>
      <c r="AD44" s="281"/>
      <c r="AE44" s="281"/>
      <c r="AF44" s="291"/>
      <c r="AG44" s="281"/>
      <c r="AH44" s="292"/>
      <c r="AI44" s="320" t="s">
        <v>365</v>
      </c>
      <c r="AJ44" s="86"/>
      <c r="AK44" s="86"/>
      <c r="AL44" s="318" t="s">
        <v>362</v>
      </c>
      <c r="AM44" s="318" t="s">
        <v>363</v>
      </c>
      <c r="AN44" s="318" t="s">
        <v>364</v>
      </c>
      <c r="AO44" s="318"/>
      <c r="AP44" s="85"/>
      <c r="AQ44" s="87"/>
      <c r="AR44" s="23"/>
      <c r="AS44" s="23"/>
    </row>
    <row r="45" spans="1:45" s="1" customFormat="1" ht="15" customHeight="1" x14ac:dyDescent="0.2">
      <c r="A45" s="275"/>
      <c r="B45" s="284">
        <v>5474</v>
      </c>
      <c r="C45" s="281" t="s">
        <v>375</v>
      </c>
      <c r="D45" s="281"/>
      <c r="E45" s="280"/>
      <c r="F45" s="280"/>
      <c r="G45" s="280"/>
      <c r="H45" s="282"/>
      <c r="I45" s="282"/>
      <c r="J45" s="282"/>
      <c r="K45" s="283"/>
      <c r="L45" s="37"/>
      <c r="M45" s="284">
        <v>6374</v>
      </c>
      <c r="N45" s="310" t="s">
        <v>376</v>
      </c>
      <c r="O45" s="280"/>
      <c r="P45" s="280"/>
      <c r="Q45" s="280"/>
      <c r="R45" s="280"/>
      <c r="S45" s="280"/>
      <c r="T45" s="282"/>
      <c r="U45" s="283"/>
      <c r="V45" s="37"/>
      <c r="W45" s="284"/>
      <c r="X45" s="287"/>
      <c r="Y45" s="281"/>
      <c r="Z45" s="281"/>
      <c r="AA45" s="281"/>
      <c r="AB45" s="281"/>
      <c r="AC45" s="281"/>
      <c r="AD45" s="281"/>
      <c r="AE45" s="281"/>
      <c r="AF45" s="291"/>
      <c r="AG45" s="281"/>
      <c r="AH45" s="292"/>
      <c r="AI45" s="281" t="s">
        <v>366</v>
      </c>
      <c r="AJ45" s="281"/>
      <c r="AK45" s="281"/>
      <c r="AL45" s="319">
        <f>PRODUCT(AN31)</f>
        <v>0.8493975903614458</v>
      </c>
      <c r="AM45" s="319">
        <f>PRODUCT(AN56)</f>
        <v>0.67567567567567566</v>
      </c>
      <c r="AN45" s="319">
        <f>PRODUCT(AL45-AM45)</f>
        <v>0.17372191468577014</v>
      </c>
      <c r="AO45" s="288"/>
      <c r="AP45" s="281"/>
      <c r="AQ45" s="290"/>
      <c r="AR45" s="23"/>
      <c r="AS45" s="23"/>
    </row>
    <row r="46" spans="1:45" s="1" customFormat="1" ht="15" customHeight="1" x14ac:dyDescent="0.2">
      <c r="A46" s="275"/>
      <c r="B46" s="279"/>
      <c r="C46" s="280"/>
      <c r="D46" s="281"/>
      <c r="E46" s="280"/>
      <c r="F46" s="280"/>
      <c r="G46" s="280"/>
      <c r="H46" s="282"/>
      <c r="I46" s="282"/>
      <c r="J46" s="282"/>
      <c r="K46" s="283"/>
      <c r="L46" s="37"/>
      <c r="M46" s="284">
        <v>5474</v>
      </c>
      <c r="N46" s="281" t="s">
        <v>375</v>
      </c>
      <c r="O46" s="280"/>
      <c r="P46" s="280"/>
      <c r="Q46" s="280"/>
      <c r="R46" s="280"/>
      <c r="S46" s="280"/>
      <c r="T46" s="282"/>
      <c r="U46" s="283"/>
      <c r="V46" s="37"/>
      <c r="W46" s="284"/>
      <c r="X46" s="287"/>
      <c r="Y46" s="281"/>
      <c r="Z46" s="281"/>
      <c r="AA46" s="281"/>
      <c r="AB46" s="281"/>
      <c r="AC46" s="281"/>
      <c r="AD46" s="281"/>
      <c r="AE46" s="281"/>
      <c r="AF46" s="291"/>
      <c r="AG46" s="281"/>
      <c r="AH46" s="292"/>
      <c r="AI46" s="303" t="s">
        <v>359</v>
      </c>
      <c r="AJ46" s="281"/>
      <c r="AK46" s="281"/>
      <c r="AL46" s="319">
        <f>PRODUCT(AN34)</f>
        <v>1.65625</v>
      </c>
      <c r="AM46" s="319">
        <f>PRODUCT(AN59)</f>
        <v>2.4</v>
      </c>
      <c r="AN46" s="319">
        <f t="shared" ref="AN46:AN47" si="9">PRODUCT(AL46-AM46)</f>
        <v>-0.74374999999999991</v>
      </c>
      <c r="AO46" s="288"/>
      <c r="AP46" s="281"/>
      <c r="AQ46" s="290"/>
      <c r="AR46" s="23"/>
      <c r="AS46" s="23"/>
    </row>
    <row r="47" spans="1:45" s="1" customFormat="1" ht="15" customHeight="1" x14ac:dyDescent="0.2">
      <c r="A47" s="275"/>
      <c r="B47" s="276" t="s">
        <v>368</v>
      </c>
      <c r="C47" s="84"/>
      <c r="D47" s="85"/>
      <c r="E47" s="84"/>
      <c r="F47" s="84"/>
      <c r="G47" s="84"/>
      <c r="H47" s="322"/>
      <c r="I47" s="322"/>
      <c r="J47" s="322"/>
      <c r="K47" s="323"/>
      <c r="L47" s="37"/>
      <c r="M47" s="284">
        <v>5308</v>
      </c>
      <c r="N47" s="281" t="s">
        <v>377</v>
      </c>
      <c r="O47" s="280"/>
      <c r="P47" s="280"/>
      <c r="Q47" s="280"/>
      <c r="R47" s="280"/>
      <c r="S47" s="280"/>
      <c r="T47" s="282"/>
      <c r="U47" s="283"/>
      <c r="V47" s="37"/>
      <c r="W47" s="284"/>
      <c r="X47" s="287"/>
      <c r="Y47" s="281"/>
      <c r="Z47" s="281"/>
      <c r="AA47" s="281"/>
      <c r="AB47" s="281"/>
      <c r="AC47" s="281"/>
      <c r="AD47" s="281"/>
      <c r="AE47" s="281"/>
      <c r="AF47" s="291"/>
      <c r="AG47" s="281"/>
      <c r="AH47" s="292"/>
      <c r="AI47" s="303" t="s">
        <v>7</v>
      </c>
      <c r="AJ47" s="281"/>
      <c r="AK47" s="281"/>
      <c r="AL47" s="319">
        <f>PRODUCT(AN37)</f>
        <v>1.0739130434782609</v>
      </c>
      <c r="AM47" s="319">
        <f>PRODUCT(AN62)</f>
        <v>0.88095238095238093</v>
      </c>
      <c r="AN47" s="319">
        <f t="shared" si="9"/>
        <v>0.19296066252587996</v>
      </c>
      <c r="AO47" s="288"/>
      <c r="AP47" s="281"/>
      <c r="AQ47" s="290"/>
      <c r="AR47" s="23"/>
      <c r="AS47" s="23"/>
    </row>
    <row r="48" spans="1:45" s="1" customFormat="1" ht="15" customHeight="1" x14ac:dyDescent="0.2">
      <c r="A48" s="275"/>
      <c r="B48" s="284">
        <v>6374</v>
      </c>
      <c r="C48" s="310" t="s">
        <v>376</v>
      </c>
      <c r="D48" s="280"/>
      <c r="E48" s="280"/>
      <c r="F48" s="280"/>
      <c r="G48" s="280"/>
      <c r="H48" s="282"/>
      <c r="I48" s="282"/>
      <c r="J48" s="282"/>
      <c r="K48" s="283"/>
      <c r="L48" s="37"/>
      <c r="M48" s="284">
        <v>5033</v>
      </c>
      <c r="N48" s="287" t="s">
        <v>374</v>
      </c>
      <c r="O48" s="280"/>
      <c r="P48" s="312"/>
      <c r="Q48" s="312"/>
      <c r="R48" s="312"/>
      <c r="S48" s="312"/>
      <c r="T48" s="285"/>
      <c r="U48" s="286"/>
      <c r="V48" s="37"/>
      <c r="W48" s="284"/>
      <c r="X48" s="287"/>
      <c r="Y48" s="281"/>
      <c r="Z48" s="281"/>
      <c r="AA48" s="281"/>
      <c r="AB48" s="281"/>
      <c r="AC48" s="281"/>
      <c r="AD48" s="281"/>
      <c r="AE48" s="281"/>
      <c r="AF48" s="291"/>
      <c r="AG48" s="281"/>
      <c r="AH48" s="292"/>
      <c r="AI48" s="281"/>
      <c r="AJ48" s="281"/>
      <c r="AK48" s="281"/>
      <c r="AL48" s="319"/>
      <c r="AM48" s="319"/>
      <c r="AN48" s="319"/>
      <c r="AO48" s="288"/>
      <c r="AP48" s="281"/>
      <c r="AQ48" s="290"/>
      <c r="AR48" s="23"/>
      <c r="AS48" s="23"/>
    </row>
    <row r="49" spans="1:45" s="1" customFormat="1" ht="15" customHeight="1" x14ac:dyDescent="0.2">
      <c r="A49" s="275"/>
      <c r="B49" s="279"/>
      <c r="C49" s="280"/>
      <c r="D49" s="281"/>
      <c r="E49" s="280"/>
      <c r="F49" s="280"/>
      <c r="G49" s="280"/>
      <c r="H49" s="282"/>
      <c r="I49" s="282"/>
      <c r="J49" s="282"/>
      <c r="K49" s="283"/>
      <c r="L49" s="37"/>
      <c r="M49" s="284"/>
      <c r="N49" s="280"/>
      <c r="O49" s="280"/>
      <c r="P49" s="312"/>
      <c r="Q49" s="312"/>
      <c r="R49" s="312"/>
      <c r="S49" s="312"/>
      <c r="T49" s="285"/>
      <c r="U49" s="286"/>
      <c r="V49" s="37"/>
      <c r="W49" s="284"/>
      <c r="X49" s="287"/>
      <c r="Y49" s="281"/>
      <c r="Z49" s="281"/>
      <c r="AA49" s="281"/>
      <c r="AB49" s="281"/>
      <c r="AC49" s="281"/>
      <c r="AD49" s="281"/>
      <c r="AE49" s="281"/>
      <c r="AF49" s="291"/>
      <c r="AG49" s="281"/>
      <c r="AH49" s="292"/>
      <c r="AI49" s="281"/>
      <c r="AJ49" s="281"/>
      <c r="AK49" s="281"/>
      <c r="AL49" s="319"/>
      <c r="AM49" s="319"/>
      <c r="AN49" s="319"/>
      <c r="AO49" s="288"/>
      <c r="AP49" s="281"/>
      <c r="AQ49" s="290"/>
      <c r="AR49" s="23"/>
      <c r="AS49" s="23"/>
    </row>
    <row r="50" spans="1:45" s="1" customFormat="1" ht="15" customHeight="1" x14ac:dyDescent="0.2">
      <c r="A50" s="275"/>
      <c r="B50" s="198" t="s">
        <v>371</v>
      </c>
      <c r="C50" s="86" t="s">
        <v>372</v>
      </c>
      <c r="D50" s="86"/>
      <c r="E50" s="84" t="s">
        <v>3</v>
      </c>
      <c r="F50" s="84"/>
      <c r="G50" s="84" t="s">
        <v>373</v>
      </c>
      <c r="H50" s="322"/>
      <c r="I50" s="328" t="s">
        <v>378</v>
      </c>
      <c r="J50" s="322"/>
      <c r="K50" s="323"/>
      <c r="L50" s="37"/>
      <c r="M50" s="284"/>
      <c r="N50" s="280"/>
      <c r="O50" s="280"/>
      <c r="P50" s="312"/>
      <c r="Q50" s="312"/>
      <c r="R50" s="312"/>
      <c r="S50" s="312"/>
      <c r="T50" s="285"/>
      <c r="U50" s="286"/>
      <c r="V50" s="37"/>
      <c r="W50" s="284"/>
      <c r="X50" s="287"/>
      <c r="Y50" s="281"/>
      <c r="Z50" s="281"/>
      <c r="AA50" s="281"/>
      <c r="AB50" s="281"/>
      <c r="AC50" s="281"/>
      <c r="AD50" s="281"/>
      <c r="AE50" s="281"/>
      <c r="AF50" s="291"/>
      <c r="AG50" s="281"/>
      <c r="AH50" s="292"/>
      <c r="AI50" s="281"/>
      <c r="AJ50" s="281"/>
      <c r="AK50" s="281"/>
      <c r="AL50" s="319"/>
      <c r="AM50" s="319"/>
      <c r="AN50" s="319"/>
      <c r="AO50" s="288"/>
      <c r="AP50" s="281"/>
      <c r="AQ50" s="290"/>
      <c r="AR50" s="23"/>
      <c r="AS50" s="23"/>
    </row>
    <row r="51" spans="1:45" s="1" customFormat="1" ht="15" customHeight="1" x14ac:dyDescent="0.2">
      <c r="A51" s="275"/>
      <c r="B51" s="326"/>
      <c r="C51" s="327"/>
      <c r="D51" s="280"/>
      <c r="E51" s="280"/>
      <c r="F51" s="280"/>
      <c r="G51" s="280"/>
      <c r="H51" s="280"/>
      <c r="I51" s="282"/>
      <c r="J51" s="282"/>
      <c r="K51" s="283"/>
      <c r="L51" s="37"/>
      <c r="M51" s="284"/>
      <c r="N51" s="280"/>
      <c r="O51" s="280"/>
      <c r="P51" s="312"/>
      <c r="Q51" s="312"/>
      <c r="R51" s="312"/>
      <c r="S51" s="312"/>
      <c r="T51" s="285"/>
      <c r="U51" s="286"/>
      <c r="V51" s="37"/>
      <c r="W51" s="284"/>
      <c r="X51" s="287"/>
      <c r="Y51" s="281"/>
      <c r="Z51" s="281"/>
      <c r="AA51" s="281"/>
      <c r="AB51" s="281"/>
      <c r="AC51" s="281"/>
      <c r="AD51" s="281"/>
      <c r="AE51" s="281"/>
      <c r="AF51" s="291"/>
      <c r="AG51" s="281"/>
      <c r="AH51" s="292"/>
      <c r="AI51" s="281"/>
      <c r="AJ51" s="281"/>
      <c r="AK51" s="281"/>
      <c r="AL51" s="319"/>
      <c r="AM51" s="319"/>
      <c r="AN51" s="319"/>
      <c r="AO51" s="288"/>
      <c r="AP51" s="281"/>
      <c r="AQ51" s="290"/>
      <c r="AR51" s="23"/>
      <c r="AS51" s="23"/>
    </row>
    <row r="52" spans="1:45" s="8" customFormat="1" ht="15" customHeight="1" x14ac:dyDescent="0.25">
      <c r="A52" s="22"/>
      <c r="B52" s="293"/>
      <c r="C52" s="294"/>
      <c r="D52" s="294"/>
      <c r="E52" s="294"/>
      <c r="F52" s="294"/>
      <c r="G52" s="294"/>
      <c r="H52" s="295"/>
      <c r="I52" s="295"/>
      <c r="J52" s="295"/>
      <c r="K52" s="296"/>
      <c r="L52" s="37"/>
      <c r="M52" s="293"/>
      <c r="N52" s="294"/>
      <c r="O52" s="294"/>
      <c r="P52" s="294"/>
      <c r="Q52" s="294"/>
      <c r="R52" s="294"/>
      <c r="S52" s="294"/>
      <c r="T52" s="294"/>
      <c r="U52" s="296"/>
      <c r="V52" s="37"/>
      <c r="W52" s="293"/>
      <c r="X52" s="294"/>
      <c r="Y52" s="294"/>
      <c r="Z52" s="294"/>
      <c r="AA52" s="294"/>
      <c r="AB52" s="294"/>
      <c r="AC52" s="294"/>
      <c r="AD52" s="294"/>
      <c r="AE52" s="294"/>
      <c r="AF52" s="295"/>
      <c r="AG52" s="295"/>
      <c r="AH52" s="296"/>
      <c r="AI52" s="294"/>
      <c r="AJ52" s="294"/>
      <c r="AK52" s="294"/>
      <c r="AL52" s="294"/>
      <c r="AM52" s="294"/>
      <c r="AN52" s="294"/>
      <c r="AO52" s="294"/>
      <c r="AP52" s="294"/>
      <c r="AQ52" s="297"/>
      <c r="AR52" s="35"/>
      <c r="AS52" s="38"/>
    </row>
    <row r="53" spans="1:45" s="8" customFormat="1" ht="15" customHeight="1" x14ac:dyDescent="0.25">
      <c r="A53" s="22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298"/>
      <c r="AG53" s="299"/>
      <c r="AH53" s="299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8"/>
    </row>
    <row r="54" spans="1:45" s="1" customFormat="1" ht="15" customHeight="1" x14ac:dyDescent="0.2">
      <c r="A54" s="275"/>
      <c r="B54" s="276" t="s">
        <v>260</v>
      </c>
      <c r="C54" s="84"/>
      <c r="D54" s="84"/>
      <c r="E54" s="84"/>
      <c r="F54" s="84" t="s">
        <v>244</v>
      </c>
      <c r="G54" s="84" t="s">
        <v>3</v>
      </c>
      <c r="H54" s="84" t="s">
        <v>5</v>
      </c>
      <c r="I54" s="84" t="s">
        <v>6</v>
      </c>
      <c r="J54" s="84" t="s">
        <v>245</v>
      </c>
      <c r="K54" s="197" t="s">
        <v>16</v>
      </c>
      <c r="L54" s="35"/>
      <c r="M54" s="277" t="s">
        <v>246</v>
      </c>
      <c r="N54" s="85"/>
      <c r="O54" s="85"/>
      <c r="P54" s="84" t="s">
        <v>3</v>
      </c>
      <c r="Q54" s="84" t="s">
        <v>5</v>
      </c>
      <c r="R54" s="84" t="s">
        <v>6</v>
      </c>
      <c r="S54" s="84" t="s">
        <v>245</v>
      </c>
      <c r="T54" s="85"/>
      <c r="U54" s="197" t="s">
        <v>16</v>
      </c>
      <c r="V54" s="35"/>
      <c r="W54" s="277" t="s">
        <v>305</v>
      </c>
      <c r="X54" s="85"/>
      <c r="Y54" s="85"/>
      <c r="Z54" s="85"/>
      <c r="AA54" s="85"/>
      <c r="AB54" s="85"/>
      <c r="AC54" s="85"/>
      <c r="AD54" s="85"/>
      <c r="AE54" s="85"/>
      <c r="AF54" s="300"/>
      <c r="AG54" s="300"/>
      <c r="AH54" s="301"/>
      <c r="AI54" s="125" t="s">
        <v>358</v>
      </c>
      <c r="AJ54" s="86"/>
      <c r="AK54" s="86"/>
      <c r="AL54" s="318" t="s">
        <v>3</v>
      </c>
      <c r="AM54" s="318" t="s">
        <v>5</v>
      </c>
      <c r="AN54" s="318" t="s">
        <v>6</v>
      </c>
      <c r="AO54" s="85"/>
      <c r="AP54" s="84" t="s">
        <v>370</v>
      </c>
      <c r="AQ54" s="87"/>
      <c r="AR54" s="23"/>
      <c r="AS54" s="23"/>
    </row>
    <row r="55" spans="1:45" s="1" customFormat="1" ht="15" customHeight="1" x14ac:dyDescent="0.2">
      <c r="A55" s="275"/>
      <c r="B55" s="279">
        <v>1983</v>
      </c>
      <c r="C55" s="280" t="s">
        <v>37</v>
      </c>
      <c r="D55" s="281" t="s">
        <v>98</v>
      </c>
      <c r="E55" s="280"/>
      <c r="F55" s="280">
        <v>19</v>
      </c>
      <c r="G55" s="280">
        <v>5</v>
      </c>
      <c r="H55" s="282">
        <f t="shared" ref="H55" si="10">PRODUCT((V5+W5)/U5)</f>
        <v>0.2</v>
      </c>
      <c r="I55" s="313">
        <f t="shared" ref="I55" si="11">PRODUCT(X5/U5)</f>
        <v>2.4</v>
      </c>
      <c r="J55" s="313">
        <f t="shared" ref="J55" si="12">PRODUCT(V5+W5+X5)/U5</f>
        <v>2.6</v>
      </c>
      <c r="K55" s="283">
        <f t="shared" ref="K55" si="13">PRODUCT(Y5/U5)</f>
        <v>5</v>
      </c>
      <c r="L55" s="37"/>
      <c r="M55" s="284" t="s">
        <v>261</v>
      </c>
      <c r="N55" s="280"/>
      <c r="O55" s="280">
        <v>21</v>
      </c>
      <c r="P55" s="280" t="s">
        <v>262</v>
      </c>
      <c r="Q55" s="280" t="s">
        <v>296</v>
      </c>
      <c r="R55" s="280" t="s">
        <v>221</v>
      </c>
      <c r="S55" s="280" t="s">
        <v>273</v>
      </c>
      <c r="T55" s="282"/>
      <c r="U55" s="286" t="s">
        <v>266</v>
      </c>
      <c r="V55" s="37"/>
      <c r="W55" s="284"/>
      <c r="X55" s="287"/>
      <c r="Y55" s="287"/>
      <c r="Z55" s="281"/>
      <c r="AA55" s="281"/>
      <c r="AB55" s="281"/>
      <c r="AC55" s="281"/>
      <c r="AD55" s="281"/>
      <c r="AE55" s="281"/>
      <c r="AF55" s="281"/>
      <c r="AG55" s="288"/>
      <c r="AH55" s="289"/>
      <c r="AI55" s="281" t="s">
        <v>366</v>
      </c>
      <c r="AJ55" s="281"/>
      <c r="AK55" s="281"/>
      <c r="AL55" s="288">
        <v>37</v>
      </c>
      <c r="AM55" s="288">
        <v>29</v>
      </c>
      <c r="AN55" s="288">
        <v>25</v>
      </c>
      <c r="AO55" s="281"/>
      <c r="AP55" s="324">
        <f>PRODUCT(AL55/AL61)</f>
        <v>0.88095238095238093</v>
      </c>
      <c r="AQ55" s="290"/>
      <c r="AR55" s="23"/>
      <c r="AS55" s="23"/>
    </row>
    <row r="56" spans="1:45" s="1" customFormat="1" ht="15" customHeight="1" x14ac:dyDescent="0.2">
      <c r="A56" s="275"/>
      <c r="B56" s="279">
        <v>1984</v>
      </c>
      <c r="C56" s="280" t="s">
        <v>58</v>
      </c>
      <c r="D56" s="281" t="s">
        <v>98</v>
      </c>
      <c r="E56" s="280"/>
      <c r="F56" s="280">
        <v>20</v>
      </c>
      <c r="G56" s="280"/>
      <c r="H56" s="282"/>
      <c r="I56" s="282"/>
      <c r="J56" s="282"/>
      <c r="K56" s="283"/>
      <c r="L56" s="37"/>
      <c r="M56" s="284" t="s">
        <v>263</v>
      </c>
      <c r="N56" s="280"/>
      <c r="O56" s="280">
        <v>21</v>
      </c>
      <c r="P56" s="280" t="s">
        <v>292</v>
      </c>
      <c r="Q56" s="280" t="s">
        <v>297</v>
      </c>
      <c r="R56" s="280" t="s">
        <v>290</v>
      </c>
      <c r="S56" s="280" t="s">
        <v>274</v>
      </c>
      <c r="T56" s="282"/>
      <c r="U56" s="286" t="s">
        <v>300</v>
      </c>
      <c r="V56" s="37"/>
      <c r="W56" s="284"/>
      <c r="X56" s="287"/>
      <c r="Y56" s="287"/>
      <c r="Z56" s="281"/>
      <c r="AA56" s="281"/>
      <c r="AB56" s="281"/>
      <c r="AC56" s="281"/>
      <c r="AD56" s="281"/>
      <c r="AE56" s="281"/>
      <c r="AF56" s="281"/>
      <c r="AG56" s="288"/>
      <c r="AH56" s="289"/>
      <c r="AI56" s="281" t="s">
        <v>360</v>
      </c>
      <c r="AJ56" s="281"/>
      <c r="AK56" s="281"/>
      <c r="AL56" s="288"/>
      <c r="AM56" s="319">
        <f>PRODUCT(AM55/AL55)</f>
        <v>0.78378378378378377</v>
      </c>
      <c r="AN56" s="319">
        <f>PRODUCT(AN55/AL55)</f>
        <v>0.67567567567567566</v>
      </c>
      <c r="AO56" s="281"/>
      <c r="AP56" s="280"/>
      <c r="AQ56" s="290"/>
      <c r="AR56" s="23"/>
      <c r="AS56" s="23"/>
    </row>
    <row r="57" spans="1:45" s="1" customFormat="1" ht="15" customHeight="1" x14ac:dyDescent="0.2">
      <c r="A57" s="275"/>
      <c r="B57" s="279">
        <v>1985</v>
      </c>
      <c r="C57" s="280" t="s">
        <v>58</v>
      </c>
      <c r="D57" s="281" t="s">
        <v>98</v>
      </c>
      <c r="E57" s="280"/>
      <c r="F57" s="280">
        <v>21</v>
      </c>
      <c r="G57" s="280"/>
      <c r="H57" s="282"/>
      <c r="I57" s="282"/>
      <c r="J57" s="282"/>
      <c r="K57" s="283"/>
      <c r="L57" s="37"/>
      <c r="M57" s="284" t="s">
        <v>265</v>
      </c>
      <c r="N57" s="280"/>
      <c r="O57" s="280">
        <v>21</v>
      </c>
      <c r="P57" s="280" t="s">
        <v>293</v>
      </c>
      <c r="Q57" s="280" t="s">
        <v>298</v>
      </c>
      <c r="R57" s="280" t="s">
        <v>279</v>
      </c>
      <c r="S57" s="280" t="s">
        <v>269</v>
      </c>
      <c r="T57" s="282"/>
      <c r="U57" s="286" t="s">
        <v>303</v>
      </c>
      <c r="V57" s="37"/>
      <c r="W57" s="284"/>
      <c r="X57" s="287"/>
      <c r="Y57" s="287"/>
      <c r="Z57" s="281"/>
      <c r="AA57" s="281"/>
      <c r="AB57" s="281"/>
      <c r="AC57" s="281"/>
      <c r="AD57" s="281"/>
      <c r="AE57" s="281"/>
      <c r="AF57" s="281"/>
      <c r="AG57" s="288"/>
      <c r="AH57" s="289"/>
      <c r="AI57" s="281"/>
      <c r="AJ57" s="281"/>
      <c r="AK57" s="281"/>
      <c r="AL57" s="288"/>
      <c r="AM57" s="288"/>
      <c r="AN57" s="288"/>
      <c r="AO57" s="281"/>
      <c r="AP57" s="280"/>
      <c r="AQ57" s="290"/>
      <c r="AR57" s="23"/>
      <c r="AS57" s="23"/>
    </row>
    <row r="58" spans="1:45" s="1" customFormat="1" ht="15" customHeight="1" x14ac:dyDescent="0.2">
      <c r="A58" s="275"/>
      <c r="B58" s="279">
        <v>1986</v>
      </c>
      <c r="C58" s="280" t="s">
        <v>38</v>
      </c>
      <c r="D58" s="281" t="s">
        <v>99</v>
      </c>
      <c r="E58" s="280"/>
      <c r="F58" s="280">
        <v>22</v>
      </c>
      <c r="G58" s="280">
        <v>6</v>
      </c>
      <c r="H58" s="282">
        <f>PRODUCT((V8+W8)/U8)</f>
        <v>0.16666666666666666</v>
      </c>
      <c r="I58" s="282">
        <f>PRODUCT(X8/U8)</f>
        <v>1.6666666666666667</v>
      </c>
      <c r="J58" s="282">
        <f>PRODUCT(V8+W8+X8)/U8</f>
        <v>1.8333333333333333</v>
      </c>
      <c r="K58" s="314">
        <f>PRODUCT(Y8/U8)</f>
        <v>5.833333333333333</v>
      </c>
      <c r="L58" s="37"/>
      <c r="M58" s="284" t="s">
        <v>267</v>
      </c>
      <c r="N58" s="280"/>
      <c r="O58" s="280"/>
      <c r="P58" s="280" t="s">
        <v>294</v>
      </c>
      <c r="Q58" s="280" t="s">
        <v>299</v>
      </c>
      <c r="R58" s="280" t="s">
        <v>218</v>
      </c>
      <c r="S58" s="280" t="s">
        <v>273</v>
      </c>
      <c r="T58" s="282"/>
      <c r="U58" s="286" t="s">
        <v>274</v>
      </c>
      <c r="V58" s="37"/>
      <c r="W58" s="284"/>
      <c r="X58" s="287"/>
      <c r="Y58" s="287"/>
      <c r="Z58" s="281"/>
      <c r="AA58" s="281"/>
      <c r="AB58" s="281"/>
      <c r="AC58" s="281"/>
      <c r="AD58" s="281"/>
      <c r="AE58" s="281"/>
      <c r="AF58" s="281"/>
      <c r="AG58" s="288"/>
      <c r="AH58" s="289"/>
      <c r="AI58" s="303" t="s">
        <v>359</v>
      </c>
      <c r="AJ58" s="281"/>
      <c r="AK58" s="281"/>
      <c r="AL58" s="288">
        <v>5</v>
      </c>
      <c r="AM58" s="288">
        <v>1</v>
      </c>
      <c r="AN58" s="288">
        <v>12</v>
      </c>
      <c r="AO58" s="281"/>
      <c r="AP58" s="325">
        <v>0.12</v>
      </c>
      <c r="AQ58" s="290"/>
      <c r="AR58" s="23"/>
      <c r="AS58" s="23"/>
    </row>
    <row r="59" spans="1:45" s="1" customFormat="1" ht="15" customHeight="1" x14ac:dyDescent="0.2">
      <c r="A59" s="275"/>
      <c r="B59" s="279">
        <v>1987</v>
      </c>
      <c r="C59" s="280" t="s">
        <v>36</v>
      </c>
      <c r="D59" s="281" t="s">
        <v>99</v>
      </c>
      <c r="E59" s="280"/>
      <c r="F59" s="280">
        <v>23</v>
      </c>
      <c r="G59" s="280">
        <v>5</v>
      </c>
      <c r="H59" s="282">
        <f t="shared" ref="H59:H65" si="14">PRODUCT((V9+W9)/U9)</f>
        <v>0.8</v>
      </c>
      <c r="I59" s="282">
        <f t="shared" ref="I59:I65" si="15">PRODUCT(X9/U9)</f>
        <v>0.6</v>
      </c>
      <c r="J59" s="282">
        <f t="shared" ref="J59:J65" si="16">PRODUCT(V9+W9+X9)/U9</f>
        <v>1.4</v>
      </c>
      <c r="K59" s="283">
        <f t="shared" ref="K59:K65" si="17">PRODUCT(Y9/U9)</f>
        <v>4.8</v>
      </c>
      <c r="L59" s="37"/>
      <c r="M59" s="284" t="s">
        <v>270</v>
      </c>
      <c r="N59" s="280"/>
      <c r="O59" s="280"/>
      <c r="P59" s="280" t="s">
        <v>271</v>
      </c>
      <c r="Q59" s="280" t="s">
        <v>300</v>
      </c>
      <c r="R59" s="280" t="s">
        <v>191</v>
      </c>
      <c r="S59" s="280" t="s">
        <v>286</v>
      </c>
      <c r="T59" s="282"/>
      <c r="U59" s="286" t="s">
        <v>273</v>
      </c>
      <c r="V59" s="37"/>
      <c r="W59" s="284"/>
      <c r="X59" s="287"/>
      <c r="Y59" s="287"/>
      <c r="Z59" s="281"/>
      <c r="AA59" s="281"/>
      <c r="AB59" s="281"/>
      <c r="AC59" s="281"/>
      <c r="AD59" s="281"/>
      <c r="AE59" s="281"/>
      <c r="AF59" s="281"/>
      <c r="AG59" s="288"/>
      <c r="AH59" s="289"/>
      <c r="AI59" s="281" t="s">
        <v>360</v>
      </c>
      <c r="AJ59" s="281"/>
      <c r="AK59" s="281"/>
      <c r="AL59" s="288"/>
      <c r="AM59" s="319">
        <f>PRODUCT(AM58/AL58)</f>
        <v>0.2</v>
      </c>
      <c r="AN59" s="319">
        <f>PRODUCT(AN58/AL58)</f>
        <v>2.4</v>
      </c>
      <c r="AO59" s="281"/>
      <c r="AP59" s="281"/>
      <c r="AQ59" s="290"/>
      <c r="AR59" s="23"/>
      <c r="AS59" s="23"/>
    </row>
    <row r="60" spans="1:45" s="1" customFormat="1" ht="15" customHeight="1" x14ac:dyDescent="0.2">
      <c r="A60" s="275"/>
      <c r="B60" s="279">
        <v>1988</v>
      </c>
      <c r="C60" s="280" t="s">
        <v>41</v>
      </c>
      <c r="D60" s="281" t="s">
        <v>99</v>
      </c>
      <c r="E60" s="280"/>
      <c r="F60" s="280">
        <v>24</v>
      </c>
      <c r="G60" s="280">
        <v>3</v>
      </c>
      <c r="H60" s="282">
        <f t="shared" si="14"/>
        <v>1</v>
      </c>
      <c r="I60" s="282">
        <f t="shared" si="15"/>
        <v>0.66666666666666663</v>
      </c>
      <c r="J60" s="282">
        <f t="shared" si="16"/>
        <v>1.6666666666666667</v>
      </c>
      <c r="K60" s="283">
        <f t="shared" si="17"/>
        <v>4.333333333333333</v>
      </c>
      <c r="L60" s="37"/>
      <c r="M60" s="284" t="s">
        <v>272</v>
      </c>
      <c r="N60" s="280"/>
      <c r="O60" s="280"/>
      <c r="P60" s="280" t="s">
        <v>291</v>
      </c>
      <c r="Q60" s="280" t="s">
        <v>301</v>
      </c>
      <c r="R60" s="317" t="s">
        <v>194</v>
      </c>
      <c r="S60" s="280" t="s">
        <v>284</v>
      </c>
      <c r="T60" s="282"/>
      <c r="U60" s="286" t="s">
        <v>273</v>
      </c>
      <c r="V60" s="37"/>
      <c r="W60" s="284"/>
      <c r="X60" s="287"/>
      <c r="Y60" s="287"/>
      <c r="Z60" s="281"/>
      <c r="AA60" s="281"/>
      <c r="AB60" s="281"/>
      <c r="AC60" s="281"/>
      <c r="AD60" s="281"/>
      <c r="AE60" s="281"/>
      <c r="AF60" s="281"/>
      <c r="AG60" s="288"/>
      <c r="AH60" s="289"/>
      <c r="AI60" s="281"/>
      <c r="AJ60" s="281"/>
      <c r="AK60" s="281"/>
      <c r="AL60" s="288"/>
      <c r="AM60" s="288"/>
      <c r="AN60" s="288"/>
      <c r="AO60" s="281"/>
      <c r="AP60" s="281"/>
      <c r="AQ60" s="290"/>
      <c r="AR60" s="23"/>
      <c r="AS60" s="23"/>
    </row>
    <row r="61" spans="1:45" s="1" customFormat="1" ht="15" customHeight="1" x14ac:dyDescent="0.2">
      <c r="A61" s="275"/>
      <c r="B61" s="279">
        <v>1989</v>
      </c>
      <c r="C61" s="280" t="s">
        <v>37</v>
      </c>
      <c r="D61" s="281" t="s">
        <v>99</v>
      </c>
      <c r="E61" s="280"/>
      <c r="F61" s="280">
        <v>25</v>
      </c>
      <c r="G61" s="280">
        <v>6</v>
      </c>
      <c r="H61" s="282">
        <f t="shared" si="14"/>
        <v>0.5</v>
      </c>
      <c r="I61" s="282">
        <f t="shared" si="15"/>
        <v>0.33333333333333331</v>
      </c>
      <c r="J61" s="282">
        <f t="shared" si="16"/>
        <v>0.83333333333333337</v>
      </c>
      <c r="K61" s="283">
        <f t="shared" si="17"/>
        <v>3.3333333333333335</v>
      </c>
      <c r="L61" s="37"/>
      <c r="M61" s="284" t="s">
        <v>275</v>
      </c>
      <c r="N61" s="280"/>
      <c r="O61" s="280"/>
      <c r="P61" s="280" t="s">
        <v>276</v>
      </c>
      <c r="Q61" s="280" t="s">
        <v>268</v>
      </c>
      <c r="R61" s="280" t="s">
        <v>191</v>
      </c>
      <c r="S61" s="280" t="s">
        <v>278</v>
      </c>
      <c r="T61" s="282"/>
      <c r="U61" s="286" t="s">
        <v>284</v>
      </c>
      <c r="V61" s="37"/>
      <c r="W61" s="284"/>
      <c r="X61" s="287"/>
      <c r="Y61" s="287"/>
      <c r="Z61" s="281"/>
      <c r="AA61" s="281"/>
      <c r="AB61" s="281"/>
      <c r="AC61" s="281"/>
      <c r="AD61" s="281"/>
      <c r="AE61" s="281"/>
      <c r="AF61" s="281"/>
      <c r="AG61" s="288"/>
      <c r="AH61" s="289"/>
      <c r="AI61" s="281" t="s">
        <v>7</v>
      </c>
      <c r="AJ61" s="281"/>
      <c r="AK61" s="281"/>
      <c r="AL61" s="288">
        <f>PRODUCT(AL55+AL58)</f>
        <v>42</v>
      </c>
      <c r="AM61" s="288">
        <f>PRODUCT(AM55+AM58)</f>
        <v>30</v>
      </c>
      <c r="AN61" s="288">
        <f>PRODUCT(AN55+AN58)</f>
        <v>37</v>
      </c>
      <c r="AO61" s="281"/>
      <c r="AP61" s="281"/>
      <c r="AQ61" s="290"/>
      <c r="AR61" s="23"/>
      <c r="AS61" s="23"/>
    </row>
    <row r="62" spans="1:45" s="1" customFormat="1" ht="15" customHeight="1" x14ac:dyDescent="0.2">
      <c r="A62" s="275"/>
      <c r="B62" s="279">
        <v>1990</v>
      </c>
      <c r="C62" s="280"/>
      <c r="D62" s="281"/>
      <c r="E62" s="280"/>
      <c r="F62" s="280">
        <v>26</v>
      </c>
      <c r="G62" s="280"/>
      <c r="H62" s="282"/>
      <c r="I62" s="282"/>
      <c r="J62" s="282"/>
      <c r="K62" s="283"/>
      <c r="L62" s="37"/>
      <c r="M62" s="284" t="s">
        <v>277</v>
      </c>
      <c r="N62" s="280"/>
      <c r="O62" s="280"/>
      <c r="P62" s="280" t="s">
        <v>291</v>
      </c>
      <c r="Q62" s="280" t="s">
        <v>266</v>
      </c>
      <c r="R62" s="280" t="s">
        <v>218</v>
      </c>
      <c r="S62" s="280" t="s">
        <v>217</v>
      </c>
      <c r="T62" s="282"/>
      <c r="U62" s="286" t="s">
        <v>276</v>
      </c>
      <c r="V62" s="37"/>
      <c r="W62" s="284"/>
      <c r="X62" s="287"/>
      <c r="Y62" s="287"/>
      <c r="Z62" s="281"/>
      <c r="AA62" s="281"/>
      <c r="AB62" s="281"/>
      <c r="AC62" s="281"/>
      <c r="AD62" s="281"/>
      <c r="AE62" s="281"/>
      <c r="AF62" s="281"/>
      <c r="AG62" s="288"/>
      <c r="AH62" s="289"/>
      <c r="AI62" s="281" t="s">
        <v>360</v>
      </c>
      <c r="AJ62" s="281"/>
      <c r="AK62" s="281"/>
      <c r="AL62" s="288"/>
      <c r="AM62" s="319">
        <f>PRODUCT(AM61/AL61)</f>
        <v>0.7142857142857143</v>
      </c>
      <c r="AN62" s="319">
        <f>PRODUCT(AN61/AL61)</f>
        <v>0.88095238095238093</v>
      </c>
      <c r="AO62" s="281"/>
      <c r="AP62" s="281"/>
      <c r="AQ62" s="290"/>
      <c r="AR62" s="23"/>
      <c r="AS62" s="23"/>
    </row>
    <row r="63" spans="1:45" s="1" customFormat="1" ht="15" customHeight="1" x14ac:dyDescent="0.2">
      <c r="A63" s="275"/>
      <c r="B63" s="279">
        <v>1991</v>
      </c>
      <c r="C63" s="280" t="s">
        <v>38</v>
      </c>
      <c r="D63" s="281" t="s">
        <v>99</v>
      </c>
      <c r="E63" s="280"/>
      <c r="F63" s="280">
        <v>27</v>
      </c>
      <c r="G63" s="280">
        <v>6</v>
      </c>
      <c r="H63" s="282">
        <f t="shared" si="14"/>
        <v>0.66666666666666663</v>
      </c>
      <c r="I63" s="282">
        <f t="shared" si="15"/>
        <v>0.66666666666666663</v>
      </c>
      <c r="J63" s="282">
        <f t="shared" si="16"/>
        <v>1.3333333333333333</v>
      </c>
      <c r="K63" s="283">
        <f t="shared" si="17"/>
        <v>3.8333333333333335</v>
      </c>
      <c r="L63" s="37"/>
      <c r="M63" s="284" t="s">
        <v>281</v>
      </c>
      <c r="N63" s="280"/>
      <c r="O63" s="280"/>
      <c r="P63" s="280" t="s">
        <v>280</v>
      </c>
      <c r="Q63" s="280" t="s">
        <v>264</v>
      </c>
      <c r="R63" s="280" t="s">
        <v>222</v>
      </c>
      <c r="S63" s="280" t="s">
        <v>221</v>
      </c>
      <c r="T63" s="282"/>
      <c r="U63" s="286" t="s">
        <v>284</v>
      </c>
      <c r="V63" s="37"/>
      <c r="W63" s="284"/>
      <c r="X63" s="287"/>
      <c r="Y63" s="287"/>
      <c r="Z63" s="281"/>
      <c r="AA63" s="281"/>
      <c r="AB63" s="281"/>
      <c r="AC63" s="281"/>
      <c r="AD63" s="281"/>
      <c r="AE63" s="281"/>
      <c r="AF63" s="281"/>
      <c r="AG63" s="288"/>
      <c r="AH63" s="289"/>
      <c r="AI63" s="281"/>
      <c r="AJ63" s="281"/>
      <c r="AK63" s="281"/>
      <c r="AL63" s="281"/>
      <c r="AM63" s="287"/>
      <c r="AN63" s="281"/>
      <c r="AO63" s="281"/>
      <c r="AP63" s="281"/>
      <c r="AQ63" s="290"/>
      <c r="AR63" s="23"/>
      <c r="AS63" s="23"/>
    </row>
    <row r="64" spans="1:45" s="1" customFormat="1" ht="15" customHeight="1" x14ac:dyDescent="0.2">
      <c r="A64" s="275"/>
      <c r="B64" s="279">
        <v>1992</v>
      </c>
      <c r="C64" s="280" t="s">
        <v>39</v>
      </c>
      <c r="D64" s="281" t="s">
        <v>99</v>
      </c>
      <c r="E64" s="280"/>
      <c r="F64" s="280">
        <v>28</v>
      </c>
      <c r="G64" s="280">
        <v>3</v>
      </c>
      <c r="H64" s="313">
        <f t="shared" si="14"/>
        <v>2</v>
      </c>
      <c r="I64" s="282">
        <f t="shared" si="15"/>
        <v>0.33333333333333331</v>
      </c>
      <c r="J64" s="282">
        <f t="shared" si="16"/>
        <v>2.3333333333333335</v>
      </c>
      <c r="K64" s="283">
        <f t="shared" si="17"/>
        <v>4.333333333333333</v>
      </c>
      <c r="L64" s="37"/>
      <c r="M64" s="284" t="s">
        <v>282</v>
      </c>
      <c r="N64" s="280"/>
      <c r="O64" s="280"/>
      <c r="P64" s="280" t="s">
        <v>278</v>
      </c>
      <c r="Q64" s="280" t="s">
        <v>286</v>
      </c>
      <c r="R64" s="280" t="s">
        <v>302</v>
      </c>
      <c r="S64" s="280" t="s">
        <v>289</v>
      </c>
      <c r="T64" s="282"/>
      <c r="U64" s="316" t="s">
        <v>283</v>
      </c>
      <c r="V64" s="37"/>
      <c r="W64" s="284"/>
      <c r="X64" s="287"/>
      <c r="Y64" s="287"/>
      <c r="Z64" s="281"/>
      <c r="AA64" s="281"/>
      <c r="AB64" s="281"/>
      <c r="AC64" s="281"/>
      <c r="AD64" s="281"/>
      <c r="AE64" s="281"/>
      <c r="AF64" s="281"/>
      <c r="AG64" s="288"/>
      <c r="AH64" s="289"/>
      <c r="AI64" s="281"/>
      <c r="AJ64" s="281"/>
      <c r="AK64" s="281"/>
      <c r="AL64" s="281"/>
      <c r="AM64" s="287"/>
      <c r="AN64" s="281"/>
      <c r="AO64" s="281"/>
      <c r="AP64" s="281"/>
      <c r="AQ64" s="290"/>
      <c r="AR64" s="23"/>
      <c r="AS64" s="23"/>
    </row>
    <row r="65" spans="1:45" s="1" customFormat="1" ht="15" customHeight="1" x14ac:dyDescent="0.2">
      <c r="A65" s="275"/>
      <c r="B65" s="279">
        <v>1993</v>
      </c>
      <c r="C65" s="280" t="s">
        <v>37</v>
      </c>
      <c r="D65" s="281" t="s">
        <v>99</v>
      </c>
      <c r="E65" s="280"/>
      <c r="F65" s="280">
        <v>29</v>
      </c>
      <c r="G65" s="280">
        <v>8</v>
      </c>
      <c r="H65" s="282">
        <f t="shared" si="14"/>
        <v>1</v>
      </c>
      <c r="I65" s="282">
        <f t="shared" si="15"/>
        <v>0.375</v>
      </c>
      <c r="J65" s="282">
        <f t="shared" si="16"/>
        <v>1.375</v>
      </c>
      <c r="K65" s="283">
        <f t="shared" si="17"/>
        <v>3.75</v>
      </c>
      <c r="L65" s="37"/>
      <c r="M65" s="284" t="s">
        <v>285</v>
      </c>
      <c r="N65" s="280"/>
      <c r="O65" s="280"/>
      <c r="P65" s="317" t="s">
        <v>295</v>
      </c>
      <c r="Q65" s="317" t="s">
        <v>221</v>
      </c>
      <c r="R65" s="280" t="s">
        <v>295</v>
      </c>
      <c r="S65" s="317" t="s">
        <v>302</v>
      </c>
      <c r="T65" s="282"/>
      <c r="U65" s="286" t="s">
        <v>217</v>
      </c>
      <c r="V65" s="37"/>
      <c r="W65" s="284"/>
      <c r="X65" s="287"/>
      <c r="Y65" s="287"/>
      <c r="Z65" s="281"/>
      <c r="AA65" s="281"/>
      <c r="AB65" s="281"/>
      <c r="AC65" s="281"/>
      <c r="AD65" s="281"/>
      <c r="AE65" s="281"/>
      <c r="AF65" s="281"/>
      <c r="AG65" s="288"/>
      <c r="AH65" s="289"/>
      <c r="AI65" s="281"/>
      <c r="AJ65" s="281"/>
      <c r="AK65" s="281"/>
      <c r="AL65" s="281"/>
      <c r="AM65" s="287"/>
      <c r="AN65" s="281"/>
      <c r="AO65" s="281"/>
      <c r="AP65" s="281"/>
      <c r="AQ65" s="290"/>
      <c r="AR65" s="23"/>
      <c r="AS65" s="23"/>
    </row>
    <row r="66" spans="1:45" s="1" customFormat="1" ht="15" customHeight="1" x14ac:dyDescent="0.2">
      <c r="A66" s="275"/>
      <c r="B66" s="279">
        <v>1994</v>
      </c>
      <c r="C66" s="280" t="s">
        <v>40</v>
      </c>
      <c r="D66" s="281" t="s">
        <v>99</v>
      </c>
      <c r="E66" s="280"/>
      <c r="F66" s="280">
        <v>30</v>
      </c>
      <c r="G66" s="280"/>
      <c r="H66" s="282"/>
      <c r="I66" s="282"/>
      <c r="J66" s="282"/>
      <c r="K66" s="283"/>
      <c r="L66" s="37"/>
      <c r="M66" s="284" t="s">
        <v>287</v>
      </c>
      <c r="N66" s="280"/>
      <c r="O66" s="280"/>
      <c r="P66" s="280" t="s">
        <v>221</v>
      </c>
      <c r="Q66" s="280" t="s">
        <v>288</v>
      </c>
      <c r="R66" s="280" t="s">
        <v>295</v>
      </c>
      <c r="S66" s="280" t="s">
        <v>302</v>
      </c>
      <c r="T66" s="282"/>
      <c r="U66" s="286" t="s">
        <v>280</v>
      </c>
      <c r="V66" s="37"/>
      <c r="W66" s="284"/>
      <c r="X66" s="287"/>
      <c r="Y66" s="287"/>
      <c r="Z66" s="281"/>
      <c r="AA66" s="281"/>
      <c r="AB66" s="281"/>
      <c r="AC66" s="281"/>
      <c r="AD66" s="281"/>
      <c r="AE66" s="281"/>
      <c r="AF66" s="281"/>
      <c r="AG66" s="288"/>
      <c r="AH66" s="289"/>
      <c r="AI66" s="281"/>
      <c r="AJ66" s="281"/>
      <c r="AK66" s="281"/>
      <c r="AL66" s="281"/>
      <c r="AM66" s="287"/>
      <c r="AN66" s="281"/>
      <c r="AO66" s="281"/>
      <c r="AP66" s="281"/>
      <c r="AQ66" s="290"/>
      <c r="AR66" s="23"/>
      <c r="AS66" s="23"/>
    </row>
    <row r="67" spans="1:45" s="8" customFormat="1" ht="15" customHeight="1" x14ac:dyDescent="0.25">
      <c r="A67" s="22"/>
      <c r="B67" s="293"/>
      <c r="C67" s="294"/>
      <c r="D67" s="294"/>
      <c r="E67" s="294"/>
      <c r="F67" s="294"/>
      <c r="G67" s="294"/>
      <c r="H67" s="295"/>
      <c r="I67" s="295"/>
      <c r="J67" s="295"/>
      <c r="K67" s="296"/>
      <c r="L67" s="37"/>
      <c r="M67" s="293"/>
      <c r="N67" s="294"/>
      <c r="O67" s="294"/>
      <c r="P67" s="294"/>
      <c r="Q67" s="294"/>
      <c r="R67" s="294"/>
      <c r="S67" s="294"/>
      <c r="T67" s="294"/>
      <c r="U67" s="296"/>
      <c r="V67" s="37"/>
      <c r="W67" s="293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7"/>
      <c r="AI67" s="294"/>
      <c r="AJ67" s="294"/>
      <c r="AK67" s="294"/>
      <c r="AL67" s="294"/>
      <c r="AM67" s="294"/>
      <c r="AN67" s="294"/>
      <c r="AO67" s="294"/>
      <c r="AP67" s="294"/>
      <c r="AQ67" s="297"/>
      <c r="AR67" s="35"/>
      <c r="AS67" s="38"/>
    </row>
    <row r="68" spans="1:45" s="8" customFormat="1" ht="15" customHeight="1" x14ac:dyDescent="0.25">
      <c r="A68" s="22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23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8"/>
    </row>
    <row r="69" spans="1:45" s="8" customFormat="1" ht="15" customHeight="1" x14ac:dyDescent="0.25">
      <c r="A69" s="22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3"/>
      <c r="AM69" s="23"/>
      <c r="AN69" s="23"/>
      <c r="AO69" s="35"/>
      <c r="AP69" s="35"/>
      <c r="AQ69" s="35"/>
      <c r="AR69" s="38"/>
      <c r="AS69" s="38"/>
    </row>
    <row r="70" spans="1:45" s="8" customFormat="1" ht="15" customHeight="1" x14ac:dyDescent="0.25">
      <c r="A70" s="22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3"/>
      <c r="AM70" s="23"/>
      <c r="AN70" s="23"/>
      <c r="AO70" s="35"/>
      <c r="AP70" s="35"/>
      <c r="AQ70" s="35"/>
      <c r="AR70" s="38"/>
      <c r="AS70" s="38"/>
    </row>
    <row r="71" spans="1:45" s="8" customFormat="1" ht="15" customHeight="1" x14ac:dyDescent="0.25">
      <c r="A71" s="22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3"/>
      <c r="AM71" s="23"/>
      <c r="AN71" s="23"/>
      <c r="AO71" s="35"/>
      <c r="AP71" s="35"/>
      <c r="AQ71" s="35"/>
      <c r="AR71" s="38"/>
      <c r="AS71" s="38"/>
    </row>
    <row r="72" spans="1:45" s="8" customFormat="1" ht="15" customHeight="1" x14ac:dyDescent="0.25">
      <c r="A72" s="2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3"/>
      <c r="AM72" s="23"/>
      <c r="AN72" s="23"/>
      <c r="AO72" s="35"/>
      <c r="AP72" s="35"/>
      <c r="AQ72" s="35"/>
      <c r="AR72" s="38"/>
      <c r="AS72" s="38"/>
    </row>
    <row r="73" spans="1:45" s="8" customFormat="1" ht="15" customHeight="1" x14ac:dyDescent="0.25">
      <c r="A73" s="22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3"/>
      <c r="AM73" s="23"/>
      <c r="AN73" s="23"/>
      <c r="AO73" s="35"/>
      <c r="AP73" s="35"/>
      <c r="AQ73" s="35"/>
      <c r="AR73" s="38"/>
      <c r="AS73" s="38"/>
    </row>
    <row r="74" spans="1:45" s="8" customFormat="1" ht="15" customHeight="1" x14ac:dyDescent="0.25">
      <c r="A74" s="22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3"/>
      <c r="AM74" s="23"/>
      <c r="AN74" s="23"/>
      <c r="AO74" s="35"/>
      <c r="AP74" s="35"/>
      <c r="AQ74" s="35"/>
      <c r="AR74" s="38"/>
      <c r="AS74" s="38"/>
    </row>
    <row r="75" spans="1:45" s="8" customFormat="1" ht="15" customHeight="1" x14ac:dyDescent="0.25">
      <c r="A75" s="22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3"/>
      <c r="AM75" s="23"/>
      <c r="AN75" s="23"/>
      <c r="AO75" s="35"/>
      <c r="AP75" s="35"/>
      <c r="AQ75" s="35"/>
      <c r="AR75" s="38"/>
      <c r="AS75" s="38"/>
    </row>
    <row r="76" spans="1:45" s="8" customFormat="1" ht="15" customHeight="1" x14ac:dyDescent="0.25">
      <c r="A76" s="22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7"/>
      <c r="AG76" s="35"/>
      <c r="AH76" s="35"/>
      <c r="AI76" s="35"/>
      <c r="AJ76" s="35"/>
      <c r="AK76" s="35"/>
      <c r="AL76" s="23"/>
      <c r="AM76" s="23"/>
      <c r="AN76" s="23"/>
      <c r="AO76" s="35"/>
      <c r="AP76" s="35"/>
      <c r="AQ76" s="35"/>
      <c r="AR76" s="38"/>
      <c r="AS76" s="1"/>
    </row>
    <row r="77" spans="1:45" s="8" customFormat="1" ht="15" customHeight="1" x14ac:dyDescent="0.25">
      <c r="A77" s="22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7"/>
      <c r="AG77" s="35"/>
      <c r="AH77" s="35"/>
      <c r="AI77" s="35"/>
      <c r="AJ77" s="35"/>
      <c r="AK77" s="35"/>
      <c r="AL77" s="23"/>
      <c r="AM77" s="23"/>
      <c r="AN77" s="23"/>
      <c r="AO77" s="35"/>
      <c r="AP77" s="35"/>
      <c r="AQ77" s="35"/>
      <c r="AR77" s="38"/>
      <c r="AS77" s="1"/>
    </row>
    <row r="78" spans="1:45" s="8" customFormat="1" ht="15" customHeight="1" x14ac:dyDescent="0.25">
      <c r="A78" s="22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23"/>
      <c r="AM78" s="23"/>
      <c r="AN78" s="23"/>
      <c r="AO78" s="35"/>
      <c r="AP78" s="35"/>
      <c r="AQ78" s="35"/>
      <c r="AR78" s="38"/>
      <c r="AS78" s="1"/>
    </row>
    <row r="79" spans="1:45" s="8" customFormat="1" ht="15" customHeight="1" x14ac:dyDescent="0.25">
      <c r="A79" s="22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23"/>
      <c r="AM79" s="23"/>
      <c r="AN79" s="23"/>
      <c r="AO79" s="35"/>
      <c r="AP79" s="35"/>
      <c r="AQ79" s="35"/>
      <c r="AR79" s="38"/>
      <c r="AS79" s="1"/>
    </row>
    <row r="80" spans="1:45" s="8" customFormat="1" ht="15" customHeight="1" x14ac:dyDescent="0.25">
      <c r="A80" s="22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7"/>
      <c r="AG80" s="35"/>
      <c r="AH80" s="35"/>
      <c r="AI80" s="35"/>
      <c r="AJ80" s="35"/>
      <c r="AK80" s="35"/>
      <c r="AL80" s="23"/>
      <c r="AM80" s="23"/>
      <c r="AN80" s="23"/>
      <c r="AO80" s="35"/>
      <c r="AP80" s="35"/>
      <c r="AQ80" s="35"/>
      <c r="AR80" s="38"/>
      <c r="AS80" s="1"/>
    </row>
    <row r="81" spans="1:45" s="8" customFormat="1" ht="15" customHeight="1" x14ac:dyDescent="0.25">
      <c r="A81" s="22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7"/>
      <c r="AG81" s="35"/>
      <c r="AH81" s="35"/>
      <c r="AI81" s="35"/>
      <c r="AJ81" s="35"/>
      <c r="AK81" s="35"/>
      <c r="AL81" s="23"/>
      <c r="AM81" s="23"/>
      <c r="AN81" s="23"/>
      <c r="AO81" s="35"/>
      <c r="AP81" s="35"/>
      <c r="AQ81" s="35"/>
      <c r="AR81" s="38"/>
      <c r="AS81" s="1"/>
    </row>
    <row r="82" spans="1:45" s="8" customFormat="1" ht="15" customHeight="1" x14ac:dyDescent="0.25">
      <c r="A82" s="22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7"/>
      <c r="AG82" s="35"/>
      <c r="AH82" s="35"/>
      <c r="AI82" s="35"/>
      <c r="AJ82" s="35"/>
      <c r="AK82" s="35"/>
      <c r="AL82" s="23"/>
      <c r="AM82" s="23"/>
      <c r="AN82" s="23"/>
      <c r="AO82" s="35"/>
      <c r="AP82" s="35"/>
      <c r="AQ82" s="35"/>
      <c r="AR82" s="38"/>
      <c r="AS82" s="1"/>
    </row>
    <row r="83" spans="1:45" s="8" customFormat="1" ht="15" customHeight="1" x14ac:dyDescent="0.25">
      <c r="A83" s="22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7"/>
      <c r="AG83" s="35"/>
      <c r="AH83" s="35"/>
      <c r="AI83" s="35"/>
      <c r="AJ83" s="35"/>
      <c r="AK83" s="35"/>
      <c r="AL83" s="23"/>
      <c r="AM83" s="23"/>
      <c r="AN83" s="23"/>
      <c r="AO83" s="35"/>
      <c r="AP83" s="35"/>
      <c r="AQ83" s="35"/>
      <c r="AR83" s="38"/>
      <c r="AS83" s="1"/>
    </row>
    <row r="84" spans="1:45" s="8" customFormat="1" ht="15" customHeight="1" x14ac:dyDescent="0.25">
      <c r="A84" s="22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7"/>
      <c r="AG84" s="35"/>
      <c r="AH84" s="35"/>
      <c r="AI84" s="35"/>
      <c r="AJ84" s="35"/>
      <c r="AK84" s="35"/>
      <c r="AL84" s="23"/>
      <c r="AM84" s="23"/>
      <c r="AN84" s="23"/>
      <c r="AO84" s="35"/>
      <c r="AP84" s="35"/>
      <c r="AQ84" s="35"/>
      <c r="AR84" s="38"/>
      <c r="AS84" s="1"/>
    </row>
    <row r="85" spans="1:45" s="8" customFormat="1" ht="15" customHeight="1" x14ac:dyDescent="0.25">
      <c r="A85" s="22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7"/>
      <c r="AG85" s="35"/>
      <c r="AH85" s="35"/>
      <c r="AI85" s="35"/>
      <c r="AJ85" s="35"/>
      <c r="AK85" s="35"/>
      <c r="AL85" s="23"/>
      <c r="AM85" s="23"/>
      <c r="AN85" s="23"/>
      <c r="AO85" s="35"/>
      <c r="AP85" s="35"/>
      <c r="AQ85" s="35"/>
      <c r="AR85" s="38"/>
      <c r="AS85" s="1"/>
    </row>
    <row r="86" spans="1:45" s="8" customFormat="1" ht="15" customHeight="1" x14ac:dyDescent="0.25">
      <c r="A86" s="22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7"/>
      <c r="AG86" s="35"/>
      <c r="AH86" s="35"/>
      <c r="AI86" s="35"/>
      <c r="AJ86" s="35"/>
      <c r="AK86" s="35"/>
      <c r="AL86" s="23"/>
      <c r="AM86" s="23"/>
      <c r="AN86" s="23"/>
      <c r="AO86" s="35"/>
      <c r="AP86" s="35"/>
      <c r="AQ86" s="35"/>
      <c r="AR86" s="38"/>
      <c r="AS86" s="1"/>
    </row>
    <row r="87" spans="1:45" s="8" customFormat="1" ht="15" customHeight="1" x14ac:dyDescent="0.25">
      <c r="A87" s="22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7"/>
      <c r="AG87" s="35"/>
      <c r="AH87" s="35"/>
      <c r="AI87" s="35"/>
      <c r="AJ87" s="35"/>
      <c r="AK87" s="35"/>
      <c r="AL87" s="23"/>
      <c r="AM87" s="23"/>
      <c r="AN87" s="23"/>
      <c r="AO87" s="35"/>
      <c r="AP87" s="35"/>
      <c r="AQ87" s="35"/>
      <c r="AR87" s="38"/>
      <c r="AS87" s="1"/>
    </row>
    <row r="88" spans="1:45" s="8" customFormat="1" ht="15" customHeight="1" x14ac:dyDescent="0.25">
      <c r="A88" s="22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7"/>
      <c r="AG88" s="35"/>
      <c r="AH88" s="35"/>
      <c r="AI88" s="35"/>
      <c r="AJ88" s="35"/>
      <c r="AK88" s="35"/>
      <c r="AL88" s="23"/>
      <c r="AM88" s="23"/>
      <c r="AN88" s="23"/>
      <c r="AO88" s="35"/>
      <c r="AP88" s="35"/>
      <c r="AQ88" s="35"/>
      <c r="AR88" s="38"/>
      <c r="AS88" s="1"/>
    </row>
    <row r="89" spans="1:45" s="8" customFormat="1" ht="15" customHeight="1" x14ac:dyDescent="0.25">
      <c r="A89" s="22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7"/>
      <c r="AG89" s="35"/>
      <c r="AH89" s="35"/>
      <c r="AI89" s="35"/>
      <c r="AJ89" s="35"/>
      <c r="AK89" s="35"/>
      <c r="AL89" s="23"/>
      <c r="AM89" s="23"/>
      <c r="AN89" s="23"/>
      <c r="AO89" s="35"/>
      <c r="AP89" s="35"/>
      <c r="AQ89" s="35"/>
      <c r="AR89" s="38"/>
      <c r="AS89" s="1"/>
    </row>
    <row r="90" spans="1:45" s="8" customFormat="1" ht="15" customHeight="1" x14ac:dyDescent="0.25">
      <c r="A90" s="22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7"/>
      <c r="AG90" s="35"/>
      <c r="AH90" s="35"/>
      <c r="AI90" s="35"/>
      <c r="AJ90" s="35"/>
      <c r="AK90" s="35"/>
      <c r="AL90" s="23"/>
      <c r="AM90" s="23"/>
      <c r="AN90" s="23"/>
      <c r="AO90" s="35"/>
      <c r="AP90" s="35"/>
      <c r="AQ90" s="35"/>
      <c r="AR90" s="38"/>
      <c r="AS90" s="1"/>
    </row>
    <row r="91" spans="1:45" s="8" customFormat="1" ht="15" customHeight="1" x14ac:dyDescent="0.25">
      <c r="A91" s="22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7"/>
      <c r="AG91" s="35"/>
      <c r="AH91" s="35"/>
      <c r="AI91" s="35"/>
      <c r="AJ91" s="35"/>
      <c r="AK91" s="35"/>
      <c r="AL91" s="23"/>
      <c r="AM91" s="23"/>
      <c r="AN91" s="23"/>
      <c r="AO91" s="35"/>
      <c r="AP91" s="35"/>
      <c r="AQ91" s="35"/>
      <c r="AR91" s="38"/>
      <c r="AS91" s="1"/>
    </row>
    <row r="92" spans="1:45" s="8" customFormat="1" ht="15" customHeight="1" x14ac:dyDescent="0.25">
      <c r="A92" s="22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7"/>
      <c r="AG92" s="35"/>
      <c r="AH92" s="35"/>
      <c r="AI92" s="35"/>
      <c r="AJ92" s="35"/>
      <c r="AK92" s="35"/>
      <c r="AL92" s="23"/>
      <c r="AM92" s="23"/>
      <c r="AN92" s="23"/>
      <c r="AO92" s="35"/>
      <c r="AP92" s="35"/>
      <c r="AQ92" s="35"/>
      <c r="AR92" s="38"/>
      <c r="AS92" s="1"/>
    </row>
    <row r="93" spans="1:45" s="8" customFormat="1" ht="15" customHeight="1" x14ac:dyDescent="0.25">
      <c r="A93" s="22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7"/>
      <c r="AG93" s="35"/>
      <c r="AH93" s="35"/>
      <c r="AI93" s="35"/>
      <c r="AJ93" s="35"/>
      <c r="AK93" s="35"/>
      <c r="AL93" s="23"/>
      <c r="AM93" s="23"/>
      <c r="AN93" s="23"/>
      <c r="AO93" s="35"/>
      <c r="AP93" s="35"/>
      <c r="AQ93" s="35"/>
      <c r="AR93" s="38"/>
      <c r="AS93" s="1"/>
    </row>
    <row r="94" spans="1:45" s="8" customFormat="1" ht="15" customHeight="1" x14ac:dyDescent="0.25">
      <c r="A94" s="22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7"/>
      <c r="AG94" s="35"/>
      <c r="AH94" s="35"/>
      <c r="AI94" s="35"/>
      <c r="AJ94" s="35"/>
      <c r="AK94" s="35"/>
      <c r="AL94" s="23"/>
      <c r="AM94" s="23"/>
      <c r="AN94" s="23"/>
      <c r="AO94" s="35"/>
      <c r="AP94" s="35"/>
      <c r="AQ94" s="35"/>
      <c r="AR94" s="38"/>
      <c r="AS94" s="1"/>
    </row>
    <row r="95" spans="1:45" s="8" customFormat="1" ht="15" customHeight="1" x14ac:dyDescent="0.25">
      <c r="A95" s="22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7"/>
      <c r="AG95" s="35"/>
      <c r="AH95" s="35"/>
      <c r="AI95" s="35"/>
      <c r="AJ95" s="35"/>
      <c r="AK95" s="35"/>
      <c r="AL95" s="23"/>
      <c r="AM95" s="23"/>
      <c r="AN95" s="23"/>
      <c r="AO95" s="35"/>
      <c r="AP95" s="35"/>
      <c r="AQ95" s="35"/>
      <c r="AR95" s="38"/>
      <c r="AS95" s="1"/>
    </row>
    <row r="96" spans="1:45" s="8" customFormat="1" ht="15" customHeight="1" x14ac:dyDescent="0.25">
      <c r="A96" s="22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7"/>
      <c r="AG96" s="35"/>
      <c r="AH96" s="35"/>
      <c r="AI96" s="35"/>
      <c r="AJ96" s="35"/>
      <c r="AK96" s="35"/>
      <c r="AL96" s="23"/>
      <c r="AM96" s="23"/>
      <c r="AN96" s="23"/>
      <c r="AO96" s="35"/>
      <c r="AP96" s="35"/>
      <c r="AQ96" s="35"/>
      <c r="AR96" s="38"/>
      <c r="AS96" s="1"/>
    </row>
    <row r="97" spans="1:45" s="8" customFormat="1" ht="15" customHeight="1" x14ac:dyDescent="0.25">
      <c r="A97" s="22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7"/>
      <c r="AG97" s="35"/>
      <c r="AH97" s="35"/>
      <c r="AI97" s="35"/>
      <c r="AJ97" s="35"/>
      <c r="AK97" s="35"/>
      <c r="AL97" s="23"/>
      <c r="AM97" s="23"/>
      <c r="AN97" s="23"/>
      <c r="AO97" s="35"/>
      <c r="AP97" s="35"/>
      <c r="AQ97" s="35"/>
      <c r="AR97" s="38"/>
      <c r="AS97" s="1"/>
    </row>
    <row r="98" spans="1:45" s="8" customFormat="1" ht="15" customHeight="1" x14ac:dyDescent="0.25">
      <c r="A98" s="22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7"/>
      <c r="AG98" s="35"/>
      <c r="AH98" s="35"/>
      <c r="AI98" s="35"/>
      <c r="AJ98" s="35"/>
      <c r="AK98" s="35"/>
      <c r="AL98" s="23"/>
      <c r="AM98" s="23"/>
      <c r="AN98" s="23"/>
      <c r="AO98" s="35"/>
      <c r="AP98" s="35"/>
      <c r="AQ98" s="35"/>
      <c r="AR98" s="38"/>
      <c r="AS98" s="1"/>
    </row>
    <row r="99" spans="1:45" s="8" customFormat="1" ht="15" customHeight="1" x14ac:dyDescent="0.25">
      <c r="A99" s="22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7"/>
      <c r="AG99" s="35"/>
      <c r="AH99" s="35"/>
      <c r="AI99" s="35"/>
      <c r="AJ99" s="35"/>
      <c r="AK99" s="35"/>
      <c r="AL99" s="23"/>
      <c r="AM99" s="23"/>
      <c r="AN99" s="23"/>
      <c r="AO99" s="35"/>
      <c r="AP99" s="35"/>
      <c r="AQ99" s="35"/>
      <c r="AR99" s="38"/>
      <c r="AS99" s="1"/>
    </row>
    <row r="100" spans="1:45" s="8" customFormat="1" ht="15" customHeight="1" x14ac:dyDescent="0.25">
      <c r="A100" s="22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7"/>
      <c r="AG100" s="35"/>
      <c r="AH100" s="35"/>
      <c r="AI100" s="35"/>
      <c r="AJ100" s="35"/>
      <c r="AK100" s="35"/>
      <c r="AL100" s="23"/>
      <c r="AM100" s="23"/>
      <c r="AN100" s="23"/>
      <c r="AO100" s="35"/>
      <c r="AP100" s="35"/>
      <c r="AQ100" s="35"/>
      <c r="AR100" s="38"/>
      <c r="AS100" s="1"/>
    </row>
    <row r="101" spans="1:45" s="8" customFormat="1" ht="15" customHeight="1" x14ac:dyDescent="0.25">
      <c r="A101" s="22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7"/>
      <c r="AG101" s="35"/>
      <c r="AH101" s="35"/>
      <c r="AI101" s="35"/>
      <c r="AJ101" s="35"/>
      <c r="AK101" s="35"/>
      <c r="AL101" s="23"/>
      <c r="AM101" s="23"/>
      <c r="AN101" s="23"/>
      <c r="AO101" s="35"/>
      <c r="AP101" s="35"/>
      <c r="AQ101" s="35"/>
      <c r="AR101" s="38"/>
      <c r="AS101" s="1"/>
    </row>
    <row r="102" spans="1:45" s="8" customFormat="1" ht="15" customHeight="1" x14ac:dyDescent="0.25">
      <c r="A102" s="22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7"/>
      <c r="AG102" s="35"/>
      <c r="AH102" s="35"/>
      <c r="AI102" s="35"/>
      <c r="AJ102" s="35"/>
      <c r="AK102" s="35"/>
      <c r="AL102" s="23"/>
      <c r="AM102" s="23"/>
      <c r="AN102" s="23"/>
      <c r="AO102" s="35"/>
      <c r="AP102" s="35"/>
      <c r="AQ102" s="35"/>
      <c r="AR102" s="38"/>
      <c r="AS102" s="1"/>
    </row>
    <row r="103" spans="1:45" s="8" customFormat="1" ht="15" customHeight="1" x14ac:dyDescent="0.25">
      <c r="A103" s="22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23"/>
      <c r="AM103" s="23"/>
      <c r="AN103" s="23"/>
      <c r="AO103" s="35"/>
      <c r="AP103" s="35"/>
      <c r="AQ103" s="35"/>
      <c r="AR103" s="38"/>
      <c r="AS103" s="1"/>
    </row>
    <row r="104" spans="1:45" s="8" customFormat="1" ht="15" customHeight="1" x14ac:dyDescent="0.25">
      <c r="A104" s="22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23"/>
      <c r="AM104" s="23"/>
      <c r="AN104" s="23"/>
      <c r="AO104" s="35"/>
      <c r="AP104" s="35"/>
      <c r="AQ104" s="35"/>
      <c r="AR104" s="38"/>
      <c r="AS104" s="1"/>
    </row>
    <row r="105" spans="1:45" s="8" customFormat="1" ht="15" customHeight="1" x14ac:dyDescent="0.25">
      <c r="A105" s="22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23"/>
      <c r="AM105" s="23"/>
      <c r="AN105" s="23"/>
      <c r="AO105" s="35"/>
      <c r="AP105" s="35"/>
      <c r="AQ105" s="35"/>
      <c r="AR105" s="38"/>
      <c r="AS105" s="1"/>
    </row>
    <row r="106" spans="1:45" s="8" customFormat="1" ht="15" customHeight="1" x14ac:dyDescent="0.25">
      <c r="A106" s="22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7"/>
      <c r="AG106" s="35"/>
      <c r="AH106" s="35"/>
      <c r="AI106" s="35"/>
      <c r="AJ106" s="35"/>
      <c r="AK106" s="35"/>
      <c r="AL106" s="23"/>
      <c r="AM106" s="23"/>
      <c r="AN106" s="23"/>
      <c r="AO106" s="35"/>
      <c r="AP106" s="35"/>
      <c r="AQ106" s="35"/>
      <c r="AR106" s="38"/>
      <c r="AS106" s="1"/>
    </row>
    <row r="107" spans="1:45" s="8" customFormat="1" ht="15" customHeight="1" x14ac:dyDescent="0.25">
      <c r="A107" s="22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7"/>
      <c r="AG107" s="35"/>
      <c r="AH107" s="35"/>
      <c r="AI107" s="35"/>
      <c r="AJ107" s="35"/>
      <c r="AK107" s="35"/>
      <c r="AL107" s="23"/>
      <c r="AM107" s="23"/>
      <c r="AN107" s="23"/>
      <c r="AO107" s="35"/>
      <c r="AP107" s="35"/>
      <c r="AQ107" s="35"/>
      <c r="AR107" s="38"/>
      <c r="AS107" s="1"/>
    </row>
    <row r="108" spans="1:45" s="8" customFormat="1" ht="15" customHeight="1" x14ac:dyDescent="0.25">
      <c r="A108" s="22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7"/>
      <c r="AG108" s="35"/>
      <c r="AH108" s="35"/>
      <c r="AI108" s="35"/>
      <c r="AJ108" s="35"/>
      <c r="AK108" s="35"/>
      <c r="AL108" s="23"/>
      <c r="AM108" s="23"/>
      <c r="AN108" s="23"/>
      <c r="AO108" s="35"/>
      <c r="AP108" s="35"/>
      <c r="AQ108" s="35"/>
      <c r="AR108" s="38"/>
      <c r="AS108" s="1"/>
    </row>
    <row r="109" spans="1:45" s="8" customFormat="1" ht="15" customHeight="1" x14ac:dyDescent="0.25">
      <c r="A109" s="22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7"/>
      <c r="AG109" s="35"/>
      <c r="AH109" s="35"/>
      <c r="AI109" s="35"/>
      <c r="AJ109" s="35"/>
      <c r="AK109" s="35"/>
      <c r="AL109" s="23"/>
      <c r="AM109" s="23"/>
      <c r="AN109" s="23"/>
      <c r="AO109" s="35"/>
      <c r="AP109" s="35"/>
      <c r="AQ109" s="35"/>
      <c r="AR109" s="38"/>
      <c r="AS109" s="1"/>
    </row>
    <row r="110" spans="1:45" s="8" customFormat="1" ht="15" customHeight="1" x14ac:dyDescent="0.25">
      <c r="A110" s="22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7"/>
      <c r="AG110" s="35"/>
      <c r="AH110" s="35"/>
      <c r="AI110" s="35"/>
      <c r="AJ110" s="35"/>
      <c r="AK110" s="35"/>
      <c r="AL110" s="23"/>
      <c r="AM110" s="23"/>
      <c r="AN110" s="23"/>
      <c r="AO110" s="35"/>
      <c r="AP110" s="35"/>
      <c r="AQ110" s="35"/>
      <c r="AR110" s="38"/>
      <c r="AS110" s="1"/>
    </row>
    <row r="111" spans="1:45" s="8" customFormat="1" ht="15" customHeight="1" x14ac:dyDescent="0.25">
      <c r="A111" s="22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7"/>
      <c r="AG111" s="35"/>
      <c r="AH111" s="35"/>
      <c r="AI111" s="35"/>
      <c r="AJ111" s="35"/>
      <c r="AK111" s="35"/>
      <c r="AL111" s="23"/>
      <c r="AM111" s="23"/>
      <c r="AN111" s="23"/>
      <c r="AO111" s="35"/>
      <c r="AP111" s="35"/>
      <c r="AQ111" s="35"/>
      <c r="AR111" s="38"/>
      <c r="AS111" s="1"/>
    </row>
    <row r="112" spans="1:45" s="8" customFormat="1" ht="15" customHeight="1" x14ac:dyDescent="0.25">
      <c r="A112" s="22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7"/>
      <c r="AG112" s="35"/>
      <c r="AH112" s="35"/>
      <c r="AI112" s="35"/>
      <c r="AJ112" s="35"/>
      <c r="AK112" s="35"/>
      <c r="AL112" s="23"/>
      <c r="AM112" s="23"/>
      <c r="AN112" s="23"/>
      <c r="AO112" s="35"/>
      <c r="AP112" s="35"/>
      <c r="AQ112" s="35"/>
      <c r="AR112" s="38"/>
      <c r="AS112" s="1"/>
    </row>
    <row r="113" spans="1:45" s="8" customFormat="1" ht="15" customHeight="1" x14ac:dyDescent="0.25">
      <c r="A113" s="22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7"/>
      <c r="AG113" s="35"/>
      <c r="AH113" s="35"/>
      <c r="AI113" s="35"/>
      <c r="AJ113" s="35"/>
      <c r="AK113" s="35"/>
      <c r="AL113" s="23"/>
      <c r="AM113" s="23"/>
      <c r="AN113" s="23"/>
      <c r="AO113" s="35"/>
      <c r="AP113" s="35"/>
      <c r="AQ113" s="35"/>
      <c r="AR113" s="38"/>
      <c r="AS113" s="1"/>
    </row>
    <row r="114" spans="1:45" s="8" customFormat="1" ht="15" customHeight="1" x14ac:dyDescent="0.25">
      <c r="A114" s="22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7"/>
      <c r="AG114" s="35"/>
      <c r="AH114" s="35"/>
      <c r="AI114" s="35"/>
      <c r="AJ114" s="35"/>
      <c r="AK114" s="35"/>
      <c r="AL114" s="23"/>
      <c r="AM114" s="23"/>
      <c r="AN114" s="23"/>
      <c r="AO114" s="35"/>
      <c r="AP114" s="35"/>
      <c r="AQ114" s="35"/>
      <c r="AR114" s="38"/>
      <c r="AS114" s="1"/>
    </row>
    <row r="115" spans="1:45" s="8" customFormat="1" ht="15" customHeight="1" x14ac:dyDescent="0.25">
      <c r="A115" s="22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7"/>
      <c r="AG115" s="35"/>
      <c r="AH115" s="35"/>
      <c r="AI115" s="35"/>
      <c r="AJ115" s="35"/>
      <c r="AK115" s="35"/>
      <c r="AL115" s="23"/>
      <c r="AM115" s="23"/>
      <c r="AN115" s="23"/>
      <c r="AO115" s="35"/>
      <c r="AP115" s="35"/>
      <c r="AQ115" s="35"/>
      <c r="AR115" s="38"/>
      <c r="AS115" s="1"/>
    </row>
    <row r="116" spans="1:45" s="8" customFormat="1" ht="15" customHeight="1" x14ac:dyDescent="0.25">
      <c r="A116" s="22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7"/>
      <c r="AG116" s="35"/>
      <c r="AH116" s="35"/>
      <c r="AI116" s="35"/>
      <c r="AJ116" s="35"/>
      <c r="AK116" s="35"/>
      <c r="AL116" s="23"/>
      <c r="AM116" s="23"/>
      <c r="AN116" s="23"/>
      <c r="AO116" s="35"/>
      <c r="AP116" s="35"/>
      <c r="AQ116" s="35"/>
      <c r="AR116" s="38"/>
      <c r="AS116" s="1"/>
    </row>
    <row r="117" spans="1:45" s="8" customFormat="1" ht="15" customHeight="1" x14ac:dyDescent="0.25">
      <c r="A117" s="22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7"/>
      <c r="AG117" s="35"/>
      <c r="AH117" s="35"/>
      <c r="AI117" s="35"/>
      <c r="AJ117" s="35"/>
      <c r="AK117" s="35"/>
      <c r="AL117" s="23"/>
      <c r="AM117" s="23"/>
      <c r="AN117" s="23"/>
      <c r="AO117" s="35"/>
      <c r="AP117" s="35"/>
      <c r="AQ117" s="35"/>
      <c r="AR117" s="38"/>
      <c r="AS117" s="1"/>
    </row>
    <row r="118" spans="1:45" s="8" customFormat="1" ht="15" customHeight="1" x14ac:dyDescent="0.25">
      <c r="A118" s="22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7"/>
      <c r="AG118" s="35"/>
      <c r="AH118" s="35"/>
      <c r="AI118" s="35"/>
      <c r="AJ118" s="35"/>
      <c r="AK118" s="35"/>
      <c r="AL118" s="23"/>
      <c r="AM118" s="23"/>
      <c r="AN118" s="23"/>
      <c r="AO118" s="35"/>
      <c r="AP118" s="35"/>
      <c r="AQ118" s="35"/>
      <c r="AR118" s="38"/>
      <c r="AS118" s="1"/>
    </row>
    <row r="119" spans="1:45" s="8" customFormat="1" ht="15" customHeight="1" x14ac:dyDescent="0.25">
      <c r="A119" s="22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23"/>
      <c r="AM119" s="23"/>
      <c r="AN119" s="23"/>
      <c r="AO119" s="35"/>
      <c r="AP119" s="35"/>
      <c r="AQ119" s="35"/>
      <c r="AR119" s="38"/>
      <c r="AS119" s="1"/>
    </row>
    <row r="120" spans="1:45" s="8" customFormat="1" ht="15" customHeight="1" x14ac:dyDescent="0.25">
      <c r="A120" s="22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7"/>
      <c r="AG120" s="35"/>
      <c r="AH120" s="35"/>
      <c r="AI120" s="35"/>
      <c r="AJ120" s="35"/>
      <c r="AK120" s="35"/>
      <c r="AL120" s="23"/>
      <c r="AM120" s="23"/>
      <c r="AN120" s="23"/>
      <c r="AO120" s="35"/>
      <c r="AP120" s="35"/>
      <c r="AQ120" s="35"/>
      <c r="AR120" s="38"/>
      <c r="AS120" s="1"/>
    </row>
    <row r="121" spans="1:45" s="8" customFormat="1" ht="15" customHeight="1" x14ac:dyDescent="0.25">
      <c r="A121" s="22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7"/>
      <c r="AG121" s="35"/>
      <c r="AH121" s="35"/>
      <c r="AI121" s="35"/>
      <c r="AJ121" s="35"/>
      <c r="AK121" s="35"/>
      <c r="AL121" s="23"/>
      <c r="AM121" s="23"/>
      <c r="AN121" s="23"/>
      <c r="AO121" s="35"/>
      <c r="AP121" s="35"/>
      <c r="AQ121" s="35"/>
      <c r="AR121" s="38"/>
      <c r="AS121" s="1"/>
    </row>
    <row r="122" spans="1:45" s="8" customFormat="1" ht="15" customHeight="1" x14ac:dyDescent="0.25">
      <c r="A122" s="22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23"/>
      <c r="AM122" s="23"/>
      <c r="AN122" s="23"/>
      <c r="AO122" s="35"/>
      <c r="AP122" s="35"/>
      <c r="AQ122" s="35"/>
      <c r="AR122" s="38"/>
      <c r="AS122" s="1"/>
    </row>
    <row r="123" spans="1:45" s="8" customFormat="1" ht="15" customHeight="1" x14ac:dyDescent="0.25">
      <c r="A123" s="22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7"/>
      <c r="AG123" s="35"/>
      <c r="AH123" s="35"/>
      <c r="AI123" s="35"/>
      <c r="AJ123" s="35"/>
      <c r="AK123" s="35"/>
      <c r="AL123" s="23"/>
      <c r="AM123" s="23"/>
      <c r="AN123" s="23"/>
      <c r="AO123" s="35"/>
      <c r="AP123" s="35"/>
      <c r="AQ123" s="35"/>
      <c r="AR123" s="38"/>
      <c r="AS123" s="1"/>
    </row>
    <row r="124" spans="1:45" s="8" customFormat="1" ht="15" customHeight="1" x14ac:dyDescent="0.25">
      <c r="A124" s="22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7"/>
      <c r="AG124" s="35"/>
      <c r="AH124" s="35"/>
      <c r="AI124" s="35"/>
      <c r="AJ124" s="35"/>
      <c r="AK124" s="35"/>
      <c r="AL124" s="23"/>
      <c r="AM124" s="23"/>
      <c r="AN124" s="23"/>
      <c r="AO124" s="35"/>
      <c r="AP124" s="35"/>
      <c r="AQ124" s="35"/>
      <c r="AR124" s="38"/>
      <c r="AS124" s="1"/>
    </row>
    <row r="125" spans="1:45" s="8" customFormat="1" ht="15" customHeight="1" x14ac:dyDescent="0.25">
      <c r="A125" s="22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7"/>
      <c r="AG125" s="35"/>
      <c r="AH125" s="35"/>
      <c r="AI125" s="35"/>
      <c r="AJ125" s="35"/>
      <c r="AK125" s="35"/>
      <c r="AL125" s="23"/>
      <c r="AM125" s="23"/>
      <c r="AN125" s="23"/>
      <c r="AO125" s="35"/>
      <c r="AP125" s="35"/>
      <c r="AQ125" s="35"/>
      <c r="AR125" s="38"/>
      <c r="AS125" s="1"/>
    </row>
    <row r="126" spans="1:45" s="8" customFormat="1" ht="15" customHeight="1" x14ac:dyDescent="0.25">
      <c r="A126" s="22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7"/>
      <c r="AG126" s="35"/>
      <c r="AH126" s="35"/>
      <c r="AI126" s="35"/>
      <c r="AJ126" s="35"/>
      <c r="AK126" s="35"/>
      <c r="AL126" s="23"/>
      <c r="AM126" s="23"/>
      <c r="AN126" s="23"/>
      <c r="AO126" s="35"/>
      <c r="AP126" s="35"/>
      <c r="AQ126" s="35"/>
      <c r="AR126" s="38"/>
      <c r="AS126" s="1"/>
    </row>
    <row r="127" spans="1:45" s="8" customFormat="1" ht="15" customHeight="1" x14ac:dyDescent="0.25">
      <c r="A127" s="22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7"/>
      <c r="AG127" s="35"/>
      <c r="AH127" s="35"/>
      <c r="AI127" s="35"/>
      <c r="AJ127" s="35"/>
      <c r="AK127" s="35"/>
      <c r="AL127" s="23"/>
      <c r="AM127" s="23"/>
      <c r="AN127" s="23"/>
      <c r="AO127" s="35"/>
      <c r="AP127" s="35"/>
      <c r="AQ127" s="35"/>
      <c r="AR127" s="38"/>
      <c r="AS127" s="1"/>
    </row>
    <row r="128" spans="1:45" s="8" customFormat="1" ht="15" customHeight="1" x14ac:dyDescent="0.25">
      <c r="A128" s="22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7"/>
      <c r="AG128" s="35"/>
      <c r="AH128" s="35"/>
      <c r="AI128" s="35"/>
      <c r="AJ128" s="35"/>
      <c r="AK128" s="35"/>
      <c r="AL128" s="23"/>
      <c r="AM128" s="23"/>
      <c r="AN128" s="23"/>
      <c r="AO128" s="35"/>
      <c r="AP128" s="35"/>
      <c r="AQ128" s="35"/>
      <c r="AR128" s="38"/>
      <c r="AS128" s="1"/>
    </row>
    <row r="129" spans="1:45" s="8" customFormat="1" ht="15" customHeight="1" x14ac:dyDescent="0.25">
      <c r="A129" s="22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7"/>
      <c r="AG129" s="35"/>
      <c r="AH129" s="35"/>
      <c r="AI129" s="35"/>
      <c r="AJ129" s="35"/>
      <c r="AK129" s="35"/>
      <c r="AL129" s="23"/>
      <c r="AM129" s="23"/>
      <c r="AN129" s="23"/>
      <c r="AO129" s="35"/>
      <c r="AP129" s="35"/>
      <c r="AQ129" s="35"/>
      <c r="AR129" s="38"/>
      <c r="AS129" s="1"/>
    </row>
    <row r="130" spans="1:45" s="8" customFormat="1" ht="15" customHeight="1" x14ac:dyDescent="0.25">
      <c r="A130" s="22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7"/>
      <c r="AG130" s="35"/>
      <c r="AH130" s="35"/>
      <c r="AI130" s="35"/>
      <c r="AJ130" s="35"/>
      <c r="AK130" s="35"/>
      <c r="AL130" s="23"/>
      <c r="AM130" s="23"/>
      <c r="AN130" s="23"/>
      <c r="AO130" s="35"/>
      <c r="AP130" s="35"/>
      <c r="AQ130" s="35"/>
      <c r="AR130" s="38"/>
      <c r="AS130" s="1"/>
    </row>
    <row r="131" spans="1:45" s="8" customFormat="1" ht="15" customHeight="1" x14ac:dyDescent="0.25">
      <c r="A131" s="22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7"/>
      <c r="AG131" s="35"/>
      <c r="AH131" s="35"/>
      <c r="AI131" s="35"/>
      <c r="AJ131" s="35"/>
      <c r="AK131" s="35"/>
      <c r="AL131" s="23"/>
      <c r="AM131" s="23"/>
      <c r="AN131" s="23"/>
      <c r="AO131" s="35"/>
      <c r="AP131" s="35"/>
      <c r="AQ131" s="35"/>
      <c r="AR131" s="38"/>
      <c r="AS131" s="1"/>
    </row>
    <row r="132" spans="1:45" s="8" customFormat="1" ht="15" customHeight="1" x14ac:dyDescent="0.25">
      <c r="A132" s="22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7"/>
      <c r="AG132" s="35"/>
      <c r="AH132" s="35"/>
      <c r="AI132" s="35"/>
      <c r="AJ132" s="35"/>
      <c r="AK132" s="35"/>
      <c r="AL132" s="23"/>
      <c r="AM132" s="23"/>
      <c r="AN132" s="23"/>
      <c r="AO132" s="35"/>
      <c r="AP132" s="35"/>
      <c r="AQ132" s="35"/>
      <c r="AR132" s="38"/>
      <c r="AS132" s="1"/>
    </row>
    <row r="133" spans="1:45" s="8" customFormat="1" ht="15" customHeight="1" x14ac:dyDescent="0.25">
      <c r="A133" s="22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7"/>
      <c r="AG133" s="35"/>
      <c r="AH133" s="35"/>
      <c r="AI133" s="35"/>
      <c r="AJ133" s="35"/>
      <c r="AK133" s="35"/>
      <c r="AL133" s="23"/>
      <c r="AM133" s="23"/>
      <c r="AN133" s="23"/>
      <c r="AO133" s="35"/>
      <c r="AP133" s="35"/>
      <c r="AQ133" s="35"/>
      <c r="AR133" s="38"/>
      <c r="AS133" s="1"/>
    </row>
    <row r="134" spans="1:45" s="8" customFormat="1" ht="15" customHeight="1" x14ac:dyDescent="0.25">
      <c r="A134" s="22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7"/>
      <c r="AG134" s="35"/>
      <c r="AH134" s="35"/>
      <c r="AI134" s="35"/>
      <c r="AJ134" s="35"/>
      <c r="AK134" s="35"/>
      <c r="AL134" s="23"/>
      <c r="AM134" s="23"/>
      <c r="AN134" s="23"/>
      <c r="AO134" s="35"/>
      <c r="AP134" s="35"/>
      <c r="AQ134" s="35"/>
      <c r="AR134" s="38"/>
      <c r="AS134" s="1"/>
    </row>
    <row r="135" spans="1:45" s="8" customFormat="1" ht="15" customHeight="1" x14ac:dyDescent="0.25">
      <c r="A135" s="22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7"/>
      <c r="AG135" s="35"/>
      <c r="AH135" s="35"/>
      <c r="AI135" s="35"/>
      <c r="AJ135" s="35"/>
      <c r="AK135" s="35"/>
      <c r="AL135" s="23"/>
      <c r="AM135" s="23"/>
      <c r="AN135" s="23"/>
      <c r="AO135" s="35"/>
      <c r="AP135" s="35"/>
      <c r="AQ135" s="35"/>
      <c r="AR135" s="38"/>
      <c r="AS135" s="1"/>
    </row>
    <row r="136" spans="1:45" s="8" customFormat="1" ht="15" customHeight="1" x14ac:dyDescent="0.25">
      <c r="A136" s="22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7"/>
      <c r="AG136" s="35"/>
      <c r="AH136" s="35"/>
      <c r="AI136" s="35"/>
      <c r="AJ136" s="35"/>
      <c r="AK136" s="35"/>
      <c r="AL136" s="23"/>
      <c r="AM136" s="23"/>
      <c r="AN136" s="23"/>
      <c r="AO136" s="35"/>
      <c r="AP136" s="35"/>
      <c r="AQ136" s="35"/>
      <c r="AR136" s="38"/>
      <c r="AS136" s="1"/>
    </row>
    <row r="137" spans="1:45" s="8" customFormat="1" ht="15" customHeight="1" x14ac:dyDescent="0.25">
      <c r="A137" s="22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7"/>
      <c r="AG137" s="35"/>
      <c r="AH137" s="35"/>
      <c r="AI137" s="35"/>
      <c r="AJ137" s="35"/>
      <c r="AK137" s="35"/>
      <c r="AL137" s="23"/>
      <c r="AM137" s="23"/>
      <c r="AN137" s="23"/>
      <c r="AO137" s="35"/>
      <c r="AP137" s="35"/>
      <c r="AQ137" s="35"/>
      <c r="AR137" s="38"/>
      <c r="AS137" s="1"/>
    </row>
    <row r="138" spans="1:45" s="8" customFormat="1" ht="15" customHeight="1" x14ac:dyDescent="0.25">
      <c r="A138" s="22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7"/>
      <c r="AG138" s="35"/>
      <c r="AH138" s="35"/>
      <c r="AI138" s="35"/>
      <c r="AJ138" s="35"/>
      <c r="AK138" s="35"/>
      <c r="AL138" s="23"/>
      <c r="AM138" s="23"/>
      <c r="AN138" s="23"/>
      <c r="AO138" s="35"/>
      <c r="AP138" s="35"/>
      <c r="AQ138" s="35"/>
      <c r="AR138" s="38"/>
      <c r="AS138" s="1"/>
    </row>
    <row r="139" spans="1:45" s="8" customFormat="1" ht="15" customHeight="1" x14ac:dyDescent="0.25">
      <c r="A139" s="22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7"/>
      <c r="AG139" s="35"/>
      <c r="AH139" s="35"/>
      <c r="AI139" s="35"/>
      <c r="AJ139" s="35"/>
      <c r="AK139" s="35"/>
      <c r="AL139" s="23"/>
      <c r="AM139" s="23"/>
      <c r="AN139" s="23"/>
      <c r="AO139" s="35"/>
      <c r="AP139" s="35"/>
      <c r="AQ139" s="35"/>
      <c r="AR139" s="38"/>
      <c r="AS139" s="1"/>
    </row>
    <row r="140" spans="1:45" s="8" customFormat="1" ht="15" customHeight="1" x14ac:dyDescent="0.25">
      <c r="A140" s="22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7"/>
      <c r="AG140" s="35"/>
      <c r="AH140" s="35"/>
      <c r="AI140" s="35"/>
      <c r="AJ140" s="35"/>
      <c r="AK140" s="35"/>
      <c r="AL140" s="23"/>
      <c r="AM140" s="23"/>
      <c r="AN140" s="23"/>
      <c r="AO140" s="35"/>
      <c r="AP140" s="35"/>
      <c r="AQ140" s="35"/>
      <c r="AR140" s="38"/>
      <c r="AS140" s="1"/>
    </row>
    <row r="141" spans="1:45" s="8" customFormat="1" ht="15" customHeight="1" x14ac:dyDescent="0.25">
      <c r="A141" s="22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3"/>
      <c r="AM141" s="23"/>
      <c r="AN141" s="23"/>
      <c r="AO141" s="35"/>
      <c r="AP141" s="35"/>
      <c r="AQ141" s="35"/>
      <c r="AR141" s="38"/>
      <c r="AS141" s="38"/>
    </row>
    <row r="142" spans="1:45" s="8" customFormat="1" ht="15" customHeight="1" x14ac:dyDescent="0.25">
      <c r="A142" s="22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3"/>
      <c r="AM142" s="23"/>
      <c r="AN142" s="23"/>
      <c r="AO142" s="35"/>
      <c r="AP142" s="35"/>
      <c r="AQ142" s="35"/>
      <c r="AR142" s="38"/>
      <c r="AS142" s="38"/>
    </row>
    <row r="143" spans="1:45" s="8" customFormat="1" ht="15" customHeight="1" x14ac:dyDescent="0.25">
      <c r="A143" s="22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7"/>
      <c r="AG143" s="35"/>
      <c r="AH143" s="35"/>
      <c r="AI143" s="35"/>
      <c r="AJ143" s="35"/>
      <c r="AK143" s="35"/>
      <c r="AL143" s="23"/>
      <c r="AM143" s="23"/>
      <c r="AN143" s="23"/>
      <c r="AO143" s="35"/>
      <c r="AP143" s="35"/>
      <c r="AQ143" s="35"/>
      <c r="AR143" s="38"/>
      <c r="AS143" s="1"/>
    </row>
    <row r="144" spans="1:45" s="8" customFormat="1" ht="15" customHeight="1" x14ac:dyDescent="0.25">
      <c r="A144" s="22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7"/>
      <c r="AG144" s="35"/>
      <c r="AH144" s="35"/>
      <c r="AI144" s="35"/>
      <c r="AJ144" s="35"/>
      <c r="AK144" s="35"/>
      <c r="AL144" s="23"/>
      <c r="AM144" s="23"/>
      <c r="AN144" s="23"/>
      <c r="AO144" s="35"/>
      <c r="AP144" s="35"/>
      <c r="AQ144" s="35"/>
      <c r="AR144" s="38"/>
      <c r="AS144" s="1"/>
    </row>
    <row r="145" spans="1:45" s="8" customFormat="1" ht="15" customHeight="1" x14ac:dyDescent="0.25">
      <c r="A145" s="22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7"/>
      <c r="AG145" s="35"/>
      <c r="AH145" s="35"/>
      <c r="AI145" s="35"/>
      <c r="AJ145" s="35"/>
      <c r="AK145" s="35"/>
      <c r="AL145" s="23"/>
      <c r="AM145" s="23"/>
      <c r="AN145" s="23"/>
      <c r="AO145" s="35"/>
      <c r="AP145" s="35"/>
      <c r="AQ145" s="35"/>
      <c r="AR145" s="38"/>
      <c r="AS145" s="1"/>
    </row>
    <row r="146" spans="1:45" s="8" customFormat="1" ht="15" customHeight="1" x14ac:dyDescent="0.25">
      <c r="A146" s="22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7"/>
      <c r="AG146" s="35"/>
      <c r="AH146" s="35"/>
      <c r="AI146" s="35"/>
      <c r="AJ146" s="35"/>
      <c r="AK146" s="35"/>
      <c r="AL146" s="23"/>
      <c r="AM146" s="23"/>
      <c r="AN146" s="23"/>
      <c r="AO146" s="35"/>
      <c r="AP146" s="35"/>
      <c r="AQ146" s="35"/>
      <c r="AR146" s="38"/>
      <c r="AS146" s="1"/>
    </row>
    <row r="147" spans="1:45" s="8" customFormat="1" ht="15" customHeight="1" x14ac:dyDescent="0.25">
      <c r="A147" s="22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7"/>
      <c r="AG147" s="35"/>
      <c r="AH147" s="35"/>
      <c r="AI147" s="35"/>
      <c r="AJ147" s="35"/>
      <c r="AK147" s="35"/>
      <c r="AL147" s="23"/>
      <c r="AM147" s="23"/>
      <c r="AN147" s="23"/>
      <c r="AO147" s="35"/>
      <c r="AP147" s="35"/>
      <c r="AQ147" s="35"/>
      <c r="AR147" s="38"/>
      <c r="AS147" s="1"/>
    </row>
    <row r="148" spans="1:45" s="8" customFormat="1" ht="15" customHeight="1" x14ac:dyDescent="0.25">
      <c r="A148" s="22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7"/>
      <c r="AG148" s="35"/>
      <c r="AH148" s="35"/>
      <c r="AI148" s="35"/>
      <c r="AJ148" s="35"/>
      <c r="AK148" s="35"/>
      <c r="AL148" s="23"/>
      <c r="AM148" s="23"/>
      <c r="AN148" s="23"/>
      <c r="AO148" s="35"/>
      <c r="AP148" s="35"/>
      <c r="AQ148" s="35"/>
      <c r="AR148" s="38"/>
      <c r="AS148" s="1"/>
    </row>
    <row r="149" spans="1:45" s="8" customFormat="1" ht="15" customHeight="1" x14ac:dyDescent="0.25">
      <c r="A149" s="22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7"/>
      <c r="AG149" s="35"/>
      <c r="AH149" s="35"/>
      <c r="AI149" s="35"/>
      <c r="AJ149" s="35"/>
      <c r="AK149" s="35"/>
      <c r="AL149" s="23"/>
      <c r="AM149" s="23"/>
      <c r="AN149" s="23"/>
      <c r="AO149" s="35"/>
      <c r="AP149" s="35"/>
      <c r="AQ149" s="35"/>
      <c r="AR149" s="38"/>
      <c r="AS149" s="1"/>
    </row>
    <row r="150" spans="1:45" s="8" customFormat="1" ht="15" customHeight="1" x14ac:dyDescent="0.25">
      <c r="A150" s="22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7"/>
      <c r="AG150" s="35"/>
      <c r="AH150" s="35"/>
      <c r="AI150" s="35"/>
      <c r="AJ150" s="35"/>
      <c r="AK150" s="35"/>
      <c r="AL150" s="23"/>
      <c r="AM150" s="23"/>
      <c r="AN150" s="23"/>
      <c r="AO150" s="35"/>
      <c r="AP150" s="35"/>
      <c r="AQ150" s="35"/>
      <c r="AR150" s="38"/>
      <c r="AS150" s="1"/>
    </row>
    <row r="151" spans="1:45" s="8" customFormat="1" ht="15" customHeight="1" x14ac:dyDescent="0.25">
      <c r="A151" s="22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7"/>
      <c r="AG151" s="35"/>
      <c r="AH151" s="35"/>
      <c r="AI151" s="35"/>
      <c r="AJ151" s="35"/>
      <c r="AK151" s="35"/>
      <c r="AL151" s="23"/>
      <c r="AM151" s="23"/>
      <c r="AN151" s="23"/>
      <c r="AO151" s="35"/>
      <c r="AP151" s="35"/>
      <c r="AQ151" s="35"/>
      <c r="AR151" s="38"/>
      <c r="AS151" s="1"/>
    </row>
    <row r="152" spans="1:45" s="8" customFormat="1" ht="15" customHeight="1" x14ac:dyDescent="0.25">
      <c r="A152" s="22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7"/>
      <c r="AG152" s="35"/>
      <c r="AH152" s="35"/>
      <c r="AI152" s="35"/>
      <c r="AJ152" s="35"/>
      <c r="AK152" s="35"/>
      <c r="AL152" s="23"/>
      <c r="AM152" s="23"/>
      <c r="AN152" s="23"/>
      <c r="AO152" s="35"/>
      <c r="AP152" s="35"/>
      <c r="AQ152" s="35"/>
      <c r="AR152" s="38"/>
      <c r="AS152" s="1"/>
    </row>
    <row r="153" spans="1:45" s="8" customFormat="1" ht="15" customHeight="1" x14ac:dyDescent="0.25">
      <c r="A153" s="22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7"/>
      <c r="AG153" s="35"/>
      <c r="AH153" s="35"/>
      <c r="AI153" s="35"/>
      <c r="AJ153" s="35"/>
      <c r="AK153" s="35"/>
      <c r="AL153" s="23"/>
      <c r="AM153" s="23"/>
      <c r="AN153" s="23"/>
      <c r="AO153" s="35"/>
      <c r="AP153" s="35"/>
      <c r="AQ153" s="35"/>
      <c r="AR153" s="38"/>
      <c r="AS153" s="1"/>
    </row>
    <row r="154" spans="1:45" s="8" customFormat="1" ht="15" customHeight="1" x14ac:dyDescent="0.25">
      <c r="A154" s="22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7"/>
      <c r="AG154" s="35"/>
      <c r="AH154" s="35"/>
      <c r="AI154" s="35"/>
      <c r="AJ154" s="35"/>
      <c r="AK154" s="35"/>
      <c r="AL154" s="23"/>
      <c r="AM154" s="23"/>
      <c r="AN154" s="23"/>
      <c r="AO154" s="35"/>
      <c r="AP154" s="35"/>
      <c r="AQ154" s="35"/>
      <c r="AR154" s="38"/>
      <c r="AS154" s="1"/>
    </row>
    <row r="155" spans="1:45" s="8" customFormat="1" ht="15" customHeight="1" x14ac:dyDescent="0.25">
      <c r="A155" s="22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7"/>
      <c r="AG155" s="35"/>
      <c r="AH155" s="35"/>
      <c r="AI155" s="35"/>
      <c r="AJ155" s="35"/>
      <c r="AK155" s="35"/>
      <c r="AL155" s="23"/>
      <c r="AM155" s="23"/>
      <c r="AN155" s="23"/>
      <c r="AO155" s="35"/>
      <c r="AP155" s="35"/>
      <c r="AQ155" s="35"/>
      <c r="AR155" s="38"/>
      <c r="AS155" s="1"/>
    </row>
    <row r="156" spans="1:45" s="8" customFormat="1" ht="15" customHeight="1" x14ac:dyDescent="0.25">
      <c r="A156" s="22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7"/>
      <c r="AG156" s="35"/>
      <c r="AH156" s="35"/>
      <c r="AI156" s="35"/>
      <c r="AJ156" s="35"/>
      <c r="AK156" s="35"/>
      <c r="AL156" s="23"/>
      <c r="AM156" s="23"/>
      <c r="AN156" s="23"/>
      <c r="AO156" s="35"/>
      <c r="AP156" s="35"/>
      <c r="AQ156" s="35"/>
      <c r="AR156" s="38"/>
      <c r="AS156" s="1"/>
    </row>
    <row r="157" spans="1:45" s="8" customFormat="1" ht="15" customHeight="1" x14ac:dyDescent="0.25">
      <c r="A157" s="22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7"/>
      <c r="AG157" s="35"/>
      <c r="AH157" s="35"/>
      <c r="AI157" s="35"/>
      <c r="AJ157" s="35"/>
      <c r="AK157" s="35"/>
      <c r="AL157" s="23"/>
      <c r="AM157" s="23"/>
      <c r="AN157" s="23"/>
      <c r="AO157" s="35"/>
      <c r="AP157" s="35"/>
      <c r="AQ157" s="35"/>
      <c r="AR157" s="38"/>
      <c r="AS157" s="1"/>
    </row>
    <row r="158" spans="1:45" s="8" customFormat="1" ht="15" customHeight="1" x14ac:dyDescent="0.25">
      <c r="A158" s="22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7"/>
      <c r="AG158" s="35"/>
      <c r="AH158" s="35"/>
      <c r="AI158" s="35"/>
      <c r="AJ158" s="35"/>
      <c r="AK158" s="35"/>
      <c r="AL158" s="23"/>
      <c r="AM158" s="23"/>
      <c r="AN158" s="23"/>
      <c r="AO158" s="35"/>
      <c r="AP158" s="35"/>
      <c r="AQ158" s="35"/>
      <c r="AR158" s="38"/>
      <c r="AS158" s="1"/>
    </row>
    <row r="159" spans="1:45" s="8" customFormat="1" ht="15" customHeight="1" x14ac:dyDescent="0.25">
      <c r="A159" s="22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7"/>
      <c r="AG159" s="35"/>
      <c r="AH159" s="35"/>
      <c r="AI159" s="35"/>
      <c r="AJ159" s="35"/>
      <c r="AK159" s="35"/>
      <c r="AL159" s="23"/>
      <c r="AM159" s="23"/>
      <c r="AN159" s="23"/>
      <c r="AO159" s="35"/>
      <c r="AP159" s="35"/>
      <c r="AQ159" s="35"/>
      <c r="AR159" s="38"/>
      <c r="AS159" s="1"/>
    </row>
    <row r="160" spans="1:45" s="8" customFormat="1" ht="15" customHeight="1" x14ac:dyDescent="0.25">
      <c r="A160" s="22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7"/>
      <c r="AG160" s="35"/>
      <c r="AH160" s="35"/>
      <c r="AI160" s="35"/>
      <c r="AJ160" s="35"/>
      <c r="AK160" s="35"/>
      <c r="AL160" s="23"/>
      <c r="AM160" s="23"/>
      <c r="AN160" s="23"/>
      <c r="AO160" s="35"/>
      <c r="AP160" s="35"/>
      <c r="AQ160" s="35"/>
      <c r="AR160" s="38"/>
      <c r="AS160" s="1"/>
    </row>
    <row r="161" spans="1:45" s="8" customFormat="1" ht="15" customHeight="1" x14ac:dyDescent="0.25">
      <c r="A161" s="22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7"/>
      <c r="AG161" s="35"/>
      <c r="AH161" s="35"/>
      <c r="AI161" s="35"/>
      <c r="AJ161" s="35"/>
      <c r="AK161" s="35"/>
      <c r="AL161" s="23"/>
      <c r="AM161" s="23"/>
      <c r="AN161" s="23"/>
      <c r="AO161" s="35"/>
      <c r="AP161" s="35"/>
      <c r="AQ161" s="35"/>
      <c r="AR161" s="38"/>
      <c r="AS161" s="1"/>
    </row>
    <row r="162" spans="1:45" s="8" customFormat="1" ht="15" customHeight="1" x14ac:dyDescent="0.25">
      <c r="A162" s="22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7"/>
      <c r="AG162" s="35"/>
      <c r="AH162" s="35"/>
      <c r="AI162" s="35"/>
      <c r="AJ162" s="35"/>
      <c r="AK162" s="35"/>
      <c r="AL162" s="23"/>
      <c r="AM162" s="23"/>
      <c r="AN162" s="23"/>
      <c r="AO162" s="35"/>
      <c r="AP162" s="35"/>
      <c r="AQ162" s="35"/>
      <c r="AR162" s="38"/>
      <c r="AS162" s="1"/>
    </row>
    <row r="163" spans="1:45" s="8" customFormat="1" ht="15" customHeight="1" x14ac:dyDescent="0.25">
      <c r="A163" s="22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7"/>
      <c r="AG163" s="35"/>
      <c r="AH163" s="35"/>
      <c r="AI163" s="35"/>
      <c r="AJ163" s="35"/>
      <c r="AK163" s="35"/>
      <c r="AL163" s="23"/>
      <c r="AM163" s="23"/>
      <c r="AN163" s="23"/>
      <c r="AO163" s="35"/>
      <c r="AP163" s="35"/>
      <c r="AQ163" s="35"/>
      <c r="AR163" s="38"/>
      <c r="AS163" s="1"/>
    </row>
    <row r="164" spans="1:45" s="8" customFormat="1" ht="15" customHeight="1" x14ac:dyDescent="0.25">
      <c r="A164" s="22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7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5"/>
      <c r="AJ164" s="35"/>
      <c r="AK164" s="23"/>
      <c r="AL164" s="23"/>
      <c r="AM164" s="23"/>
      <c r="AN164" s="23"/>
      <c r="AO164" s="23"/>
      <c r="AP164" s="23"/>
      <c r="AQ164" s="23"/>
      <c r="AR164" s="1"/>
    </row>
    <row r="165" spans="1:45" s="8" customFormat="1" ht="15" customHeight="1" x14ac:dyDescent="0.25">
      <c r="A165" s="22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7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5"/>
      <c r="AJ165" s="35"/>
      <c r="AK165" s="23"/>
      <c r="AL165" s="23"/>
      <c r="AM165" s="23"/>
      <c r="AN165" s="23"/>
      <c r="AO165" s="23"/>
      <c r="AP165" s="23"/>
      <c r="AQ165" s="23"/>
      <c r="AR165" s="1"/>
    </row>
    <row r="166" spans="1:45" s="8" customFormat="1" ht="15" customHeight="1" x14ac:dyDescent="0.25">
      <c r="A166" s="22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7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5"/>
      <c r="AJ166" s="35"/>
      <c r="AK166" s="23"/>
      <c r="AL166" s="23"/>
      <c r="AM166" s="23"/>
      <c r="AN166" s="23"/>
      <c r="AO166" s="23"/>
      <c r="AP166" s="23"/>
      <c r="AQ166" s="23"/>
      <c r="AR166" s="1"/>
    </row>
    <row r="167" spans="1:45" s="8" customFormat="1" ht="15" customHeight="1" x14ac:dyDescent="0.25">
      <c r="A167" s="22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7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5"/>
      <c r="AJ167" s="35"/>
      <c r="AK167" s="23"/>
      <c r="AL167" s="23"/>
      <c r="AM167" s="23"/>
      <c r="AN167" s="23"/>
      <c r="AO167" s="23"/>
      <c r="AP167" s="23"/>
      <c r="AQ167" s="23"/>
      <c r="AR167" s="1"/>
    </row>
    <row r="168" spans="1:45" s="8" customFormat="1" ht="15" customHeight="1" x14ac:dyDescent="0.25">
      <c r="A168" s="22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7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5"/>
      <c r="AJ168" s="35"/>
      <c r="AK168" s="23"/>
      <c r="AL168" s="23"/>
      <c r="AM168" s="23"/>
      <c r="AN168" s="23"/>
      <c r="AO168" s="23"/>
      <c r="AP168" s="23"/>
      <c r="AQ168" s="23"/>
      <c r="AR168" s="1"/>
    </row>
    <row r="169" spans="1:45" s="8" customFormat="1" ht="15" customHeight="1" x14ac:dyDescent="0.25">
      <c r="A169" s="22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7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5"/>
      <c r="AJ169" s="35"/>
      <c r="AK169" s="23"/>
      <c r="AL169" s="23"/>
      <c r="AM169" s="23"/>
      <c r="AN169" s="23"/>
      <c r="AO169" s="23"/>
      <c r="AP169" s="23"/>
      <c r="AQ169" s="23"/>
      <c r="AR169" s="1"/>
    </row>
    <row r="170" spans="1:45" s="8" customFormat="1" ht="15" customHeight="1" x14ac:dyDescent="0.25">
      <c r="A170" s="22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23"/>
      <c r="Q170" s="23"/>
      <c r="R170" s="23"/>
      <c r="S170" s="23"/>
      <c r="T170" s="23"/>
      <c r="U170" s="35"/>
      <c r="V170" s="37"/>
      <c r="W170" s="35"/>
      <c r="X170" s="35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5"/>
      <c r="AJ170" s="35"/>
      <c r="AK170" s="23"/>
      <c r="AL170" s="23"/>
      <c r="AM170" s="23"/>
      <c r="AN170" s="23"/>
      <c r="AO170" s="23"/>
      <c r="AP170" s="23"/>
      <c r="AQ170" s="23"/>
      <c r="AR170" s="1"/>
    </row>
    <row r="171" spans="1:45" s="8" customFormat="1" ht="15" customHeight="1" x14ac:dyDescent="0.25">
      <c r="A171" s="22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3"/>
      <c r="P171" s="23"/>
      <c r="Q171" s="23"/>
      <c r="R171" s="23"/>
      <c r="S171" s="23"/>
      <c r="T171" s="23"/>
      <c r="U171" s="35"/>
      <c r="V171" s="37"/>
      <c r="W171" s="35"/>
      <c r="X171" s="35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5"/>
      <c r="AJ171" s="35"/>
      <c r="AK171" s="23"/>
      <c r="AL171" s="23"/>
      <c r="AM171" s="23"/>
      <c r="AN171" s="23"/>
      <c r="AO171" s="23"/>
      <c r="AP171" s="23"/>
      <c r="AQ171" s="23"/>
      <c r="AR171" s="1"/>
    </row>
    <row r="172" spans="1:45" s="8" customFormat="1" ht="15" customHeight="1" x14ac:dyDescent="0.25">
      <c r="A172" s="22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3"/>
      <c r="P172" s="23"/>
      <c r="Q172" s="23"/>
      <c r="R172" s="23"/>
      <c r="S172" s="23"/>
      <c r="T172" s="23"/>
      <c r="U172" s="35"/>
      <c r="V172" s="37"/>
      <c r="W172" s="35"/>
      <c r="X172" s="35"/>
      <c r="Y172" s="23"/>
      <c r="Z172" s="23"/>
      <c r="AA172" s="23"/>
      <c r="AB172" s="23"/>
      <c r="AC172" s="23"/>
      <c r="AD172" s="23"/>
      <c r="AE172" s="23"/>
      <c r="AF172" s="23"/>
      <c r="AG172" s="23"/>
      <c r="AH172" s="55"/>
      <c r="AI172" s="35"/>
      <c r="AJ172" s="35"/>
      <c r="AK172" s="23"/>
      <c r="AL172" s="23"/>
      <c r="AM172" s="23"/>
      <c r="AN172" s="23"/>
      <c r="AO172" s="23"/>
      <c r="AP172" s="23"/>
      <c r="AQ172" s="23"/>
      <c r="AR172" s="1"/>
    </row>
    <row r="173" spans="1:45" s="8" customFormat="1" ht="15" customHeight="1" x14ac:dyDescent="0.25">
      <c r="A173" s="22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3"/>
      <c r="P173" s="23"/>
      <c r="Q173" s="23"/>
      <c r="R173" s="23"/>
      <c r="S173" s="23"/>
      <c r="T173" s="23"/>
      <c r="U173" s="35"/>
      <c r="V173" s="37"/>
      <c r="W173" s="35"/>
      <c r="X173" s="35"/>
      <c r="Y173" s="23"/>
      <c r="Z173" s="23"/>
      <c r="AA173" s="23"/>
      <c r="AB173" s="23"/>
      <c r="AC173" s="23"/>
      <c r="AD173" s="23"/>
      <c r="AE173" s="23"/>
      <c r="AF173" s="23"/>
      <c r="AG173" s="23"/>
      <c r="AH173" s="55"/>
      <c r="AI173" s="35"/>
      <c r="AJ173" s="35"/>
      <c r="AK173" s="23"/>
      <c r="AL173" s="23"/>
      <c r="AM173" s="23"/>
      <c r="AN173" s="23"/>
      <c r="AO173" s="23"/>
      <c r="AP173" s="23"/>
      <c r="AQ173" s="23"/>
      <c r="AR173" s="1"/>
    </row>
    <row r="174" spans="1:45" s="8" customFormat="1" ht="15" customHeight="1" x14ac:dyDescent="0.25">
      <c r="A174" s="22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3"/>
      <c r="P174" s="23"/>
      <c r="Q174" s="23"/>
      <c r="R174" s="23"/>
      <c r="S174" s="23"/>
      <c r="T174" s="23"/>
      <c r="U174" s="35"/>
      <c r="V174" s="37"/>
      <c r="W174" s="35"/>
      <c r="X174" s="35"/>
      <c r="Y174" s="23"/>
      <c r="Z174" s="23"/>
      <c r="AA174" s="23"/>
      <c r="AB174" s="23"/>
      <c r="AC174" s="23"/>
      <c r="AD174" s="23"/>
      <c r="AE174" s="23"/>
      <c r="AF174" s="23"/>
      <c r="AG174" s="23"/>
      <c r="AH174" s="55"/>
      <c r="AI174" s="35"/>
      <c r="AJ174" s="35"/>
      <c r="AK174" s="23"/>
      <c r="AL174" s="23"/>
      <c r="AM174" s="23"/>
      <c r="AN174" s="23"/>
      <c r="AO174" s="23"/>
      <c r="AP174" s="23"/>
      <c r="AQ174" s="23"/>
      <c r="AR174" s="1"/>
    </row>
    <row r="175" spans="1:45" s="8" customFormat="1" ht="15" customHeight="1" x14ac:dyDescent="0.25">
      <c r="A175" s="22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3"/>
      <c r="P175" s="23"/>
      <c r="Q175" s="23"/>
      <c r="R175" s="23"/>
      <c r="S175" s="23"/>
      <c r="T175" s="23"/>
      <c r="U175" s="35"/>
      <c r="V175" s="37"/>
      <c r="W175" s="35"/>
      <c r="X175" s="35"/>
      <c r="Y175" s="23"/>
      <c r="Z175" s="23"/>
      <c r="AA175" s="23"/>
      <c r="AB175" s="23"/>
      <c r="AC175" s="23"/>
      <c r="AD175" s="23"/>
      <c r="AE175" s="23"/>
      <c r="AF175" s="23"/>
      <c r="AG175" s="23"/>
      <c r="AH175" s="55"/>
      <c r="AI175" s="35"/>
      <c r="AJ175" s="35"/>
      <c r="AK175" s="23"/>
      <c r="AL175" s="23"/>
      <c r="AM175" s="23"/>
      <c r="AN175" s="23"/>
      <c r="AO175" s="23"/>
      <c r="AP175" s="23"/>
      <c r="AQ175" s="23"/>
      <c r="AR175" s="1"/>
    </row>
    <row r="176" spans="1:45" s="8" customFormat="1" ht="15" customHeight="1" x14ac:dyDescent="0.25">
      <c r="A176" s="22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7"/>
      <c r="AG176" s="35"/>
      <c r="AH176" s="35"/>
      <c r="AI176" s="35"/>
      <c r="AJ176" s="35"/>
      <c r="AK176" s="35"/>
      <c r="AL176" s="23"/>
      <c r="AM176" s="23"/>
      <c r="AN176" s="23"/>
      <c r="AO176" s="35"/>
      <c r="AP176" s="35"/>
      <c r="AQ176" s="35"/>
      <c r="AR176" s="38"/>
      <c r="AS176" s="1"/>
    </row>
    <row r="177" spans="1:45" s="8" customFormat="1" ht="15" customHeight="1" x14ac:dyDescent="0.25">
      <c r="A177" s="22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7"/>
      <c r="AG177" s="35"/>
      <c r="AH177" s="35"/>
      <c r="AI177" s="35"/>
      <c r="AJ177" s="35"/>
      <c r="AK177" s="35"/>
      <c r="AL177" s="23"/>
      <c r="AM177" s="23"/>
      <c r="AN177" s="23"/>
      <c r="AO177" s="35"/>
      <c r="AP177" s="35"/>
      <c r="AQ177" s="35"/>
      <c r="AR177" s="38"/>
      <c r="AS177" s="1"/>
    </row>
    <row r="178" spans="1:45" s="8" customFormat="1" ht="15" customHeight="1" x14ac:dyDescent="0.25">
      <c r="A178" s="22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7"/>
      <c r="AG178" s="35"/>
      <c r="AH178" s="35"/>
      <c r="AI178" s="35"/>
      <c r="AJ178" s="35"/>
      <c r="AK178" s="35"/>
      <c r="AL178" s="23"/>
      <c r="AM178" s="23"/>
      <c r="AN178" s="23"/>
      <c r="AO178" s="35"/>
      <c r="AP178" s="35"/>
      <c r="AQ178" s="35"/>
      <c r="AR178" s="38"/>
      <c r="AS178" s="1"/>
    </row>
    <row r="179" spans="1:45" s="8" customFormat="1" ht="15" customHeight="1" x14ac:dyDescent="0.25">
      <c r="A179" s="22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7"/>
      <c r="AG179" s="35"/>
      <c r="AH179" s="35"/>
      <c r="AI179" s="35"/>
      <c r="AJ179" s="35"/>
      <c r="AK179" s="35"/>
      <c r="AL179" s="23"/>
      <c r="AM179" s="23"/>
      <c r="AN179" s="23"/>
      <c r="AO179" s="35"/>
      <c r="AP179" s="35"/>
      <c r="AQ179" s="35"/>
      <c r="AR179" s="38"/>
      <c r="AS179" s="1"/>
    </row>
    <row r="180" spans="1:45" s="8" customFormat="1" ht="15" customHeight="1" x14ac:dyDescent="0.25">
      <c r="A180" s="22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7"/>
      <c r="AG180" s="35"/>
      <c r="AH180" s="35"/>
      <c r="AI180" s="35"/>
      <c r="AJ180" s="35"/>
      <c r="AK180" s="35"/>
      <c r="AL180" s="23"/>
      <c r="AM180" s="23"/>
      <c r="AN180" s="23"/>
      <c r="AO180" s="35"/>
      <c r="AP180" s="35"/>
      <c r="AQ180" s="35"/>
      <c r="AR180" s="38"/>
      <c r="AS180" s="1"/>
    </row>
    <row r="181" spans="1:45" s="8" customFormat="1" ht="15" customHeight="1" x14ac:dyDescent="0.25">
      <c r="A181" s="22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7"/>
      <c r="AG181" s="35"/>
      <c r="AH181" s="35"/>
      <c r="AI181" s="35"/>
      <c r="AJ181" s="35"/>
      <c r="AK181" s="35"/>
      <c r="AL181" s="23"/>
      <c r="AM181" s="23"/>
      <c r="AN181" s="23"/>
      <c r="AO181" s="35"/>
      <c r="AP181" s="35"/>
      <c r="AQ181" s="35"/>
      <c r="AR181" s="38"/>
      <c r="AS181" s="1"/>
    </row>
    <row r="182" spans="1:45" s="8" customFormat="1" ht="15" customHeight="1" x14ac:dyDescent="0.25">
      <c r="A182" s="22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7"/>
      <c r="AG182" s="35"/>
      <c r="AH182" s="35"/>
      <c r="AI182" s="35"/>
      <c r="AJ182" s="35"/>
      <c r="AK182" s="35"/>
      <c r="AL182" s="23"/>
      <c r="AM182" s="23"/>
      <c r="AN182" s="23"/>
      <c r="AO182" s="35"/>
      <c r="AP182" s="35"/>
      <c r="AQ182" s="35"/>
      <c r="AR182" s="38"/>
      <c r="AS182" s="1"/>
    </row>
    <row r="183" spans="1:45" s="8" customFormat="1" ht="15" customHeight="1" x14ac:dyDescent="0.25">
      <c r="A183" s="22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7"/>
      <c r="AG183" s="35"/>
      <c r="AH183" s="35"/>
      <c r="AI183" s="35"/>
      <c r="AJ183" s="35"/>
      <c r="AK183" s="35"/>
      <c r="AL183" s="23"/>
      <c r="AM183" s="23"/>
      <c r="AN183" s="23"/>
      <c r="AO183" s="35"/>
      <c r="AP183" s="35"/>
      <c r="AQ183" s="35"/>
      <c r="AR183" s="38"/>
      <c r="AS183" s="1"/>
    </row>
    <row r="184" spans="1:45" s="8" customFormat="1" ht="15" customHeight="1" x14ac:dyDescent="0.25">
      <c r="A184" s="22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7"/>
      <c r="AG184" s="35"/>
      <c r="AH184" s="35"/>
      <c r="AI184" s="35"/>
      <c r="AJ184" s="35"/>
      <c r="AK184" s="35"/>
      <c r="AL184" s="23"/>
      <c r="AM184" s="23"/>
      <c r="AN184" s="23"/>
      <c r="AO184" s="35"/>
      <c r="AP184" s="35"/>
      <c r="AQ184" s="35"/>
      <c r="AR184" s="38"/>
      <c r="AS184" s="1"/>
    </row>
    <row r="185" spans="1:45" s="8" customFormat="1" ht="15" customHeight="1" x14ac:dyDescent="0.25">
      <c r="A185" s="22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7"/>
      <c r="AG185" s="35"/>
      <c r="AH185" s="35"/>
      <c r="AI185" s="35"/>
      <c r="AJ185" s="35"/>
      <c r="AK185" s="35"/>
      <c r="AL185" s="23"/>
      <c r="AM185" s="23"/>
      <c r="AN185" s="23"/>
      <c r="AO185" s="35"/>
      <c r="AP185" s="35"/>
      <c r="AQ185" s="35"/>
      <c r="AR185" s="38"/>
      <c r="AS185" s="1"/>
    </row>
    <row r="186" spans="1:45" s="8" customFormat="1" ht="15" customHeight="1" x14ac:dyDescent="0.25">
      <c r="A186" s="22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7"/>
      <c r="AG186" s="35"/>
      <c r="AH186" s="35"/>
      <c r="AI186" s="35"/>
      <c r="AJ186" s="35"/>
      <c r="AK186" s="35"/>
      <c r="AL186" s="23"/>
      <c r="AM186" s="23"/>
      <c r="AN186" s="23"/>
      <c r="AO186" s="35"/>
      <c r="AP186" s="35"/>
      <c r="AQ186" s="35"/>
      <c r="AR186" s="38"/>
      <c r="AS186" s="1"/>
    </row>
    <row r="187" spans="1:45" s="8" customFormat="1" ht="15" customHeight="1" x14ac:dyDescent="0.25">
      <c r="A187" s="22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7"/>
      <c r="AG187" s="35"/>
      <c r="AH187" s="35"/>
      <c r="AI187" s="35"/>
      <c r="AJ187" s="35"/>
      <c r="AK187" s="35"/>
      <c r="AL187" s="23"/>
      <c r="AM187" s="23"/>
      <c r="AN187" s="23"/>
      <c r="AO187" s="35"/>
      <c r="AP187" s="35"/>
      <c r="AQ187" s="35"/>
      <c r="AR187" s="38"/>
      <c r="AS187" s="1"/>
    </row>
    <row r="188" spans="1:45" s="8" customFormat="1" ht="15" customHeight="1" x14ac:dyDescent="0.25">
      <c r="A188" s="22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7"/>
      <c r="AG188" s="35"/>
      <c r="AH188" s="35"/>
      <c r="AI188" s="35"/>
      <c r="AJ188" s="35"/>
      <c r="AK188" s="35"/>
      <c r="AL188" s="23"/>
      <c r="AM188" s="23"/>
      <c r="AN188" s="23"/>
      <c r="AO188" s="35"/>
      <c r="AP188" s="35"/>
      <c r="AQ188" s="35"/>
      <c r="AR188" s="38"/>
      <c r="AS188" s="1"/>
    </row>
    <row r="189" spans="1:45" s="8" customFormat="1" ht="15" customHeight="1" x14ac:dyDescent="0.25">
      <c r="A189" s="22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7"/>
      <c r="AG189" s="35"/>
      <c r="AH189" s="35"/>
      <c r="AI189" s="35"/>
      <c r="AJ189" s="35"/>
      <c r="AK189" s="35"/>
      <c r="AL189" s="23"/>
      <c r="AM189" s="23"/>
      <c r="AN189" s="23"/>
      <c r="AO189" s="35"/>
      <c r="AP189" s="35"/>
      <c r="AQ189" s="35"/>
      <c r="AR189" s="38"/>
      <c r="AS189" s="1"/>
    </row>
    <row r="190" spans="1:45" s="8" customFormat="1" ht="15" customHeight="1" x14ac:dyDescent="0.25">
      <c r="A190" s="22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7"/>
      <c r="AG190" s="35"/>
      <c r="AH190" s="35"/>
      <c r="AI190" s="35"/>
      <c r="AJ190" s="35"/>
      <c r="AK190" s="35"/>
      <c r="AL190" s="23"/>
      <c r="AM190" s="23"/>
      <c r="AN190" s="23"/>
      <c r="AO190" s="35"/>
      <c r="AP190" s="35"/>
      <c r="AQ190" s="35"/>
      <c r="AR190" s="38"/>
      <c r="AS190" s="1"/>
    </row>
    <row r="191" spans="1:45" s="8" customFormat="1" ht="15" customHeight="1" x14ac:dyDescent="0.25">
      <c r="A191" s="22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7"/>
      <c r="AG191" s="35"/>
      <c r="AH191" s="35"/>
      <c r="AI191" s="35"/>
      <c r="AJ191" s="35"/>
      <c r="AK191" s="35"/>
      <c r="AL191" s="23"/>
      <c r="AM191" s="23"/>
      <c r="AN191" s="23"/>
      <c r="AO191" s="35"/>
      <c r="AP191" s="35"/>
      <c r="AQ191" s="35"/>
      <c r="AR191" s="38"/>
      <c r="AS191" s="1"/>
    </row>
    <row r="192" spans="1:45" s="8" customFormat="1" ht="15" customHeight="1" x14ac:dyDescent="0.25">
      <c r="A192" s="22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7"/>
      <c r="AG192" s="35"/>
      <c r="AH192" s="35"/>
      <c r="AI192" s="35"/>
      <c r="AJ192" s="35"/>
      <c r="AK192" s="35"/>
      <c r="AL192" s="23"/>
      <c r="AM192" s="23"/>
      <c r="AN192" s="23"/>
      <c r="AO192" s="35"/>
      <c r="AP192" s="35"/>
      <c r="AQ192" s="35"/>
      <c r="AR192" s="38"/>
      <c r="AS192" s="1"/>
    </row>
  </sheetData>
  <sortState ref="M45:S46">
    <sortCondition descending="1" ref="M45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2" t="s">
        <v>96</v>
      </c>
      <c r="C1" s="3"/>
      <c r="D1" s="4"/>
      <c r="E1" s="138" t="s">
        <v>97</v>
      </c>
      <c r="F1" s="167"/>
      <c r="G1" s="58"/>
      <c r="H1" s="5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67"/>
      <c r="AB1" s="167"/>
      <c r="AC1" s="58"/>
      <c r="AD1" s="5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234" t="s">
        <v>161</v>
      </c>
      <c r="C2" s="66"/>
      <c r="D2" s="251"/>
      <c r="E2" s="12" t="s">
        <v>12</v>
      </c>
      <c r="F2" s="13"/>
      <c r="G2" s="13"/>
      <c r="H2" s="13"/>
      <c r="I2" s="19"/>
      <c r="J2" s="14"/>
      <c r="K2" s="89"/>
      <c r="L2" s="21" t="s">
        <v>233</v>
      </c>
      <c r="M2" s="13"/>
      <c r="N2" s="13"/>
      <c r="O2" s="20"/>
      <c r="P2" s="18"/>
      <c r="Q2" s="21" t="s">
        <v>234</v>
      </c>
      <c r="R2" s="13"/>
      <c r="S2" s="13"/>
      <c r="T2" s="13"/>
      <c r="U2" s="19"/>
      <c r="V2" s="20"/>
      <c r="W2" s="18"/>
      <c r="X2" s="252" t="s">
        <v>230</v>
      </c>
      <c r="Y2" s="253"/>
      <c r="Z2" s="235"/>
      <c r="AA2" s="12" t="s">
        <v>12</v>
      </c>
      <c r="AB2" s="13"/>
      <c r="AC2" s="13"/>
      <c r="AD2" s="13"/>
      <c r="AE2" s="19"/>
      <c r="AF2" s="14"/>
      <c r="AG2" s="89"/>
      <c r="AH2" s="21" t="s">
        <v>235</v>
      </c>
      <c r="AI2" s="13"/>
      <c r="AJ2" s="13"/>
      <c r="AK2" s="20"/>
      <c r="AL2" s="18"/>
      <c r="AM2" s="21" t="s">
        <v>234</v>
      </c>
      <c r="AN2" s="13"/>
      <c r="AO2" s="13"/>
      <c r="AP2" s="13"/>
      <c r="AQ2" s="19"/>
      <c r="AR2" s="20"/>
      <c r="AS2" s="23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236"/>
      <c r="L3" s="17" t="s">
        <v>5</v>
      </c>
      <c r="M3" s="17" t="s">
        <v>6</v>
      </c>
      <c r="N3" s="17" t="s">
        <v>57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23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236"/>
      <c r="AH3" s="17" t="s">
        <v>5</v>
      </c>
      <c r="AI3" s="17" t="s">
        <v>6</v>
      </c>
      <c r="AJ3" s="17" t="s">
        <v>57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23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>
        <v>1982</v>
      </c>
      <c r="C4" s="25" t="s">
        <v>34</v>
      </c>
      <c r="D4" s="31" t="s">
        <v>100</v>
      </c>
      <c r="E4" s="24">
        <v>10</v>
      </c>
      <c r="F4" s="24">
        <v>0</v>
      </c>
      <c r="G4" s="25">
        <v>3</v>
      </c>
      <c r="H4" s="24">
        <v>14</v>
      </c>
      <c r="I4" s="24"/>
      <c r="J4" s="29"/>
      <c r="K4" s="222"/>
      <c r="L4" s="17"/>
      <c r="M4" s="24" t="s">
        <v>35</v>
      </c>
      <c r="N4" s="17" t="s">
        <v>58</v>
      </c>
      <c r="O4" s="17"/>
      <c r="P4" s="23"/>
      <c r="Q4" s="24">
        <v>10</v>
      </c>
      <c r="R4" s="24">
        <v>0</v>
      </c>
      <c r="S4" s="25">
        <v>9</v>
      </c>
      <c r="T4" s="24">
        <v>13</v>
      </c>
      <c r="U4" s="24"/>
      <c r="V4" s="254"/>
      <c r="W4" s="27"/>
      <c r="X4" s="24"/>
      <c r="Y4" s="28"/>
      <c r="Z4" s="31"/>
      <c r="AA4" s="24"/>
      <c r="AB4" s="24"/>
      <c r="AC4" s="24"/>
      <c r="AD4" s="25"/>
      <c r="AE4" s="24"/>
      <c r="AF4" s="29"/>
      <c r="AG4" s="27"/>
      <c r="AH4" s="74"/>
      <c r="AI4" s="17"/>
      <c r="AJ4" s="17"/>
      <c r="AK4" s="17"/>
      <c r="AL4" s="23"/>
      <c r="AM4" s="24"/>
      <c r="AN4" s="24"/>
      <c r="AO4" s="25"/>
      <c r="AP4" s="24"/>
      <c r="AQ4" s="24"/>
      <c r="AR4" s="25"/>
      <c r="AS4" s="27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4">
        <v>1990</v>
      </c>
      <c r="C5" s="24" t="s">
        <v>35</v>
      </c>
      <c r="D5" s="31" t="s">
        <v>100</v>
      </c>
      <c r="E5" s="24">
        <v>19</v>
      </c>
      <c r="F5" s="24">
        <v>2</v>
      </c>
      <c r="G5" s="24">
        <v>22</v>
      </c>
      <c r="H5" s="24">
        <v>27</v>
      </c>
      <c r="I5" s="24"/>
      <c r="J5" s="24"/>
      <c r="K5" s="27"/>
      <c r="L5" s="74"/>
      <c r="M5" s="17"/>
      <c r="N5" s="17"/>
      <c r="O5" s="17"/>
      <c r="P5" s="23"/>
      <c r="Q5" s="24"/>
      <c r="R5" s="25"/>
      <c r="S5" s="25"/>
      <c r="T5" s="24"/>
      <c r="U5" s="24"/>
      <c r="V5" s="254"/>
      <c r="W5" s="27"/>
      <c r="X5" s="24"/>
      <c r="Y5" s="28"/>
      <c r="Z5" s="31"/>
      <c r="AA5" s="24"/>
      <c r="AB5" s="24"/>
      <c r="AC5" s="24"/>
      <c r="AD5" s="25"/>
      <c r="AE5" s="24"/>
      <c r="AF5" s="29"/>
      <c r="AG5" s="27"/>
      <c r="AH5" s="74"/>
      <c r="AI5" s="17"/>
      <c r="AJ5" s="17"/>
      <c r="AK5" s="17"/>
      <c r="AL5" s="23"/>
      <c r="AM5" s="24"/>
      <c r="AN5" s="24"/>
      <c r="AO5" s="25"/>
      <c r="AP5" s="24"/>
      <c r="AQ5" s="24"/>
      <c r="AR5" s="25"/>
      <c r="AS5" s="27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ht="14.25" x14ac:dyDescent="0.2">
      <c r="A6" s="35"/>
      <c r="B6" s="61" t="s">
        <v>232</v>
      </c>
      <c r="C6" s="62"/>
      <c r="D6" s="60"/>
      <c r="E6" s="63">
        <f>SUM(E4:E5)</f>
        <v>29</v>
      </c>
      <c r="F6" s="63">
        <f t="shared" ref="F6:H6" si="0">SUM(F4:F5)</f>
        <v>2</v>
      </c>
      <c r="G6" s="63">
        <f t="shared" si="0"/>
        <v>25</v>
      </c>
      <c r="H6" s="63">
        <f t="shared" si="0"/>
        <v>41</v>
      </c>
      <c r="I6" s="63">
        <f>SUM(I4:I4)</f>
        <v>0</v>
      </c>
      <c r="J6" s="241"/>
      <c r="K6" s="89">
        <f>SUM(K4:K4)</f>
        <v>0</v>
      </c>
      <c r="L6" s="21"/>
      <c r="M6" s="19"/>
      <c r="N6" s="94"/>
      <c r="O6" s="95"/>
      <c r="P6" s="23"/>
      <c r="Q6" s="63">
        <f>SUM(Q4:Q5)</f>
        <v>10</v>
      </c>
      <c r="R6" s="63">
        <f t="shared" ref="R6" si="1">SUM(R4:R5)</f>
        <v>0</v>
      </c>
      <c r="S6" s="63">
        <f t="shared" ref="S6" si="2">SUM(S4:S5)</f>
        <v>9</v>
      </c>
      <c r="T6" s="63">
        <f t="shared" ref="T6" si="3">SUM(T4:T5)</f>
        <v>13</v>
      </c>
      <c r="U6" s="63">
        <f>SUM(U4:U4)</f>
        <v>0</v>
      </c>
      <c r="V6" s="33">
        <v>0</v>
      </c>
      <c r="W6" s="89">
        <f>SUM(W4:W4)</f>
        <v>0</v>
      </c>
      <c r="X6" s="15" t="s">
        <v>232</v>
      </c>
      <c r="Y6" s="16"/>
      <c r="Z6" s="14"/>
      <c r="AA6" s="63">
        <f>SUM(AA4:AA4)</f>
        <v>0</v>
      </c>
      <c r="AB6" s="63">
        <f>SUM(AB4:AB4)</f>
        <v>0</v>
      </c>
      <c r="AC6" s="63">
        <f>SUM(AC4:AC4)</f>
        <v>0</v>
      </c>
      <c r="AD6" s="63">
        <f>SUM(AD4:AD4)</f>
        <v>0</v>
      </c>
      <c r="AE6" s="63">
        <f>SUM(AE4:AE4)</f>
        <v>0</v>
      </c>
      <c r="AF6" s="241">
        <v>0</v>
      </c>
      <c r="AG6" s="89">
        <f>SUM(AG4:AG4)</f>
        <v>0</v>
      </c>
      <c r="AH6" s="21"/>
      <c r="AI6" s="19"/>
      <c r="AJ6" s="94"/>
      <c r="AK6" s="95"/>
      <c r="AL6" s="23"/>
      <c r="AM6" s="63">
        <f>SUM(AM4:AM4)</f>
        <v>0</v>
      </c>
      <c r="AN6" s="63">
        <f>SUM(AN4:AN4)</f>
        <v>0</v>
      </c>
      <c r="AO6" s="63">
        <f>SUM(AO4:AO4)</f>
        <v>0</v>
      </c>
      <c r="AP6" s="63">
        <f>SUM(AP4:AP4)</f>
        <v>0</v>
      </c>
      <c r="AQ6" s="63">
        <f>SUM(AQ4:AQ4)</f>
        <v>0</v>
      </c>
      <c r="AR6" s="33">
        <v>0</v>
      </c>
      <c r="AS6" s="236">
        <f>SUM(AS4:AS4)</f>
        <v>0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35"/>
      <c r="C7" s="35"/>
      <c r="D7" s="35"/>
      <c r="E7" s="35"/>
      <c r="F7" s="35"/>
      <c r="G7" s="35"/>
      <c r="H7" s="35"/>
      <c r="I7" s="35"/>
      <c r="J7" s="36"/>
      <c r="K7" s="27"/>
      <c r="L7" s="23"/>
      <c r="M7" s="23"/>
      <c r="N7" s="23"/>
      <c r="O7" s="23"/>
      <c r="P7" s="35"/>
      <c r="Q7" s="35"/>
      <c r="R7" s="37"/>
      <c r="S7" s="35"/>
      <c r="T7" s="35"/>
      <c r="U7" s="23"/>
      <c r="V7" s="23"/>
      <c r="W7" s="27"/>
      <c r="X7" s="35"/>
      <c r="Y7" s="35"/>
      <c r="Z7" s="35"/>
      <c r="AA7" s="35"/>
      <c r="AB7" s="35"/>
      <c r="AC7" s="35"/>
      <c r="AD7" s="35"/>
      <c r="AE7" s="35"/>
      <c r="AF7" s="36"/>
      <c r="AG7" s="27"/>
      <c r="AH7" s="23"/>
      <c r="AI7" s="23"/>
      <c r="AJ7" s="23"/>
      <c r="AK7" s="23"/>
      <c r="AL7" s="35"/>
      <c r="AM7" s="35"/>
      <c r="AN7" s="37"/>
      <c r="AO7" s="35"/>
      <c r="AP7" s="35"/>
      <c r="AQ7" s="23"/>
      <c r="AR7" s="23"/>
      <c r="AS7" s="27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44" t="s">
        <v>231</v>
      </c>
      <c r="C8" s="245"/>
      <c r="D8" s="246"/>
      <c r="E8" s="14" t="s">
        <v>3</v>
      </c>
      <c r="F8" s="17" t="s">
        <v>8</v>
      </c>
      <c r="G8" s="14" t="s">
        <v>5</v>
      </c>
      <c r="H8" s="17" t="s">
        <v>6</v>
      </c>
      <c r="I8" s="17" t="s">
        <v>16</v>
      </c>
      <c r="J8" s="17" t="s">
        <v>21</v>
      </c>
      <c r="K8" s="23"/>
      <c r="L8" s="17" t="s">
        <v>26</v>
      </c>
      <c r="M8" s="17" t="s">
        <v>27</v>
      </c>
      <c r="N8" s="17" t="s">
        <v>236</v>
      </c>
      <c r="O8" s="17" t="s">
        <v>237</v>
      </c>
      <c r="Q8" s="37"/>
      <c r="R8" s="37" t="s">
        <v>42</v>
      </c>
      <c r="S8" s="37"/>
      <c r="T8" s="35" t="s">
        <v>102</v>
      </c>
      <c r="U8" s="23"/>
      <c r="V8" s="27"/>
      <c r="W8" s="27"/>
      <c r="X8" s="194"/>
      <c r="Y8" s="194"/>
      <c r="Z8" s="194"/>
      <c r="AA8" s="194"/>
      <c r="AB8" s="194"/>
      <c r="AC8" s="35"/>
      <c r="AD8" s="35"/>
      <c r="AE8" s="35"/>
      <c r="AF8" s="35"/>
      <c r="AG8" s="35"/>
      <c r="AH8" s="35"/>
      <c r="AI8" s="35"/>
      <c r="AJ8" s="35"/>
      <c r="AK8" s="35"/>
      <c r="AM8" s="27"/>
      <c r="AN8" s="194"/>
      <c r="AO8" s="194"/>
      <c r="AP8" s="194"/>
      <c r="AQ8" s="194"/>
      <c r="AR8" s="194"/>
      <c r="AS8" s="19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40" t="s">
        <v>11</v>
      </c>
      <c r="C9" s="11"/>
      <c r="D9" s="41"/>
      <c r="E9" s="247">
        <v>286</v>
      </c>
      <c r="F9" s="247">
        <v>23</v>
      </c>
      <c r="G9" s="247">
        <v>216</v>
      </c>
      <c r="H9" s="247">
        <v>307</v>
      </c>
      <c r="I9" s="247">
        <v>1499</v>
      </c>
      <c r="J9" s="255">
        <v>0.58499999999999996</v>
      </c>
      <c r="K9" s="35">
        <f>PRODUCT(I9/J9)</f>
        <v>2562.3931623931626</v>
      </c>
      <c r="L9" s="248">
        <f t="shared" ref="L9:L10" si="4">PRODUCT((F9+G9)/E9)</f>
        <v>0.83566433566433562</v>
      </c>
      <c r="M9" s="248">
        <f t="shared" ref="M9:M10" si="5">PRODUCT(H9/E9)</f>
        <v>1.0734265734265733</v>
      </c>
      <c r="N9" s="248">
        <f t="shared" ref="N9:N10" si="6">PRODUCT((F9+G9+H9)/E9)</f>
        <v>1.9090909090909092</v>
      </c>
      <c r="O9" s="248">
        <f t="shared" ref="O9" si="7">PRODUCT(I9/E9)</f>
        <v>5.2412587412587417</v>
      </c>
      <c r="Q9" s="37"/>
      <c r="R9" s="37"/>
      <c r="S9" s="37"/>
      <c r="T9" s="35" t="s">
        <v>103</v>
      </c>
      <c r="U9" s="35"/>
      <c r="V9" s="35"/>
      <c r="W9" s="35"/>
      <c r="X9" s="37"/>
      <c r="Y9" s="37"/>
      <c r="Z9" s="37"/>
      <c r="AA9" s="37"/>
      <c r="AB9" s="37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7"/>
      <c r="AO9" s="37"/>
      <c r="AP9" s="37"/>
      <c r="AQ9" s="37"/>
      <c r="AR9" s="37"/>
      <c r="AS9" s="37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38" t="s">
        <v>161</v>
      </c>
      <c r="C10" s="239"/>
      <c r="D10" s="240"/>
      <c r="E10" s="247">
        <f>PRODUCT(E6+Q6)</f>
        <v>39</v>
      </c>
      <c r="F10" s="247">
        <f>PRODUCT(F6+R6)</f>
        <v>2</v>
      </c>
      <c r="G10" s="247">
        <f>PRODUCT(G6+S6)</f>
        <v>34</v>
      </c>
      <c r="H10" s="247">
        <f>PRODUCT(H6+T6)</f>
        <v>54</v>
      </c>
      <c r="I10" s="247">
        <f>PRODUCT(I6+U6)</f>
        <v>0</v>
      </c>
      <c r="J10" s="255"/>
      <c r="K10" s="35">
        <f>PRODUCT(K6+W6)</f>
        <v>0</v>
      </c>
      <c r="L10" s="248">
        <f t="shared" si="4"/>
        <v>0.92307692307692313</v>
      </c>
      <c r="M10" s="248">
        <f t="shared" si="5"/>
        <v>1.3846153846153846</v>
      </c>
      <c r="N10" s="248">
        <f t="shared" si="6"/>
        <v>2.3076923076923075</v>
      </c>
      <c r="O10" s="248"/>
      <c r="Q10" s="37"/>
      <c r="R10" s="37"/>
      <c r="S10" s="37"/>
      <c r="T10" s="35" t="s">
        <v>104</v>
      </c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42" t="s">
        <v>230</v>
      </c>
      <c r="C11" s="243"/>
      <c r="D11" s="237"/>
      <c r="E11" s="247">
        <f>PRODUCT(AA6+AM6)</f>
        <v>0</v>
      </c>
      <c r="F11" s="247">
        <f>PRODUCT(AB6+AN6)</f>
        <v>0</v>
      </c>
      <c r="G11" s="247">
        <f>PRODUCT(AC6+AO6)</f>
        <v>0</v>
      </c>
      <c r="H11" s="247">
        <f>PRODUCT(AD6+AP6)</f>
        <v>0</v>
      </c>
      <c r="I11" s="247">
        <f>PRODUCT(AE6+AQ6)</f>
        <v>0</v>
      </c>
      <c r="J11" s="255">
        <v>0</v>
      </c>
      <c r="K11" s="23">
        <f>PRODUCT(AG6+AS6)</f>
        <v>0</v>
      </c>
      <c r="L11" s="248">
        <v>0</v>
      </c>
      <c r="M11" s="248">
        <v>0</v>
      </c>
      <c r="N11" s="248">
        <v>0</v>
      </c>
      <c r="O11" s="248">
        <v>0</v>
      </c>
      <c r="Q11" s="37"/>
      <c r="R11" s="37"/>
      <c r="S11" s="35"/>
      <c r="T11" s="35"/>
      <c r="U11" s="23"/>
      <c r="V11" s="23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23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49" t="s">
        <v>232</v>
      </c>
      <c r="C12" s="77"/>
      <c r="D12" s="250"/>
      <c r="E12" s="247">
        <f>SUM(E9:E11)</f>
        <v>325</v>
      </c>
      <c r="F12" s="247">
        <f t="shared" ref="F12:I12" si="8">SUM(F9:F11)</f>
        <v>25</v>
      </c>
      <c r="G12" s="247">
        <f t="shared" si="8"/>
        <v>250</v>
      </c>
      <c r="H12" s="247">
        <f t="shared" si="8"/>
        <v>361</v>
      </c>
      <c r="I12" s="247">
        <f t="shared" si="8"/>
        <v>1499</v>
      </c>
      <c r="J12" s="255"/>
      <c r="K12" s="35">
        <f>SUM(K9:K11)</f>
        <v>2562.3931623931626</v>
      </c>
      <c r="L12" s="248">
        <f>PRODUCT((F12+G12)/E12)</f>
        <v>0.84615384615384615</v>
      </c>
      <c r="M12" s="248">
        <f>PRODUCT(H12/E12)</f>
        <v>1.1107692307692307</v>
      </c>
      <c r="N12" s="248">
        <f>PRODUCT((F12+G12+H12)/E12)</f>
        <v>1.956923076923077</v>
      </c>
      <c r="O12" s="248">
        <f>PRODUCT(I12/286)</f>
        <v>5.2412587412587417</v>
      </c>
      <c r="Q12" s="23"/>
      <c r="R12" s="23"/>
      <c r="S12" s="23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23"/>
      <c r="F13" s="23"/>
      <c r="G13" s="23"/>
      <c r="H13" s="23"/>
      <c r="I13" s="23"/>
      <c r="J13" s="35"/>
      <c r="K13" s="35"/>
      <c r="L13" s="23"/>
      <c r="M13" s="23"/>
      <c r="N13" s="23"/>
      <c r="O13" s="23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C51" s="35"/>
      <c r="AD51" s="35"/>
      <c r="AH51" s="35"/>
      <c r="AI51" s="35"/>
      <c r="AJ51" s="35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C52" s="35"/>
      <c r="AD52" s="35"/>
      <c r="AH52" s="35"/>
      <c r="AI52" s="35"/>
      <c r="AJ52" s="35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C53" s="35"/>
      <c r="AD53" s="35"/>
      <c r="AH53" s="35"/>
      <c r="AI53" s="35"/>
      <c r="AJ53" s="35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C54" s="35"/>
      <c r="AD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C55" s="35"/>
      <c r="AD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C56" s="35"/>
      <c r="AD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C57" s="35"/>
      <c r="AD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C58" s="35"/>
      <c r="AD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3"/>
      <c r="R85" s="35"/>
      <c r="S85" s="35"/>
      <c r="T85" s="35"/>
      <c r="U85" s="35"/>
      <c r="V85" s="35"/>
      <c r="W85" s="35"/>
      <c r="X85" s="35"/>
      <c r="Y85" s="35"/>
      <c r="Z85" s="35"/>
      <c r="AA85" s="35"/>
      <c r="AC85" s="35"/>
      <c r="AD85" s="35"/>
      <c r="AH85" s="35"/>
      <c r="AI85" s="35"/>
      <c r="AJ85" s="35"/>
      <c r="AK85" s="35"/>
      <c r="AL85" s="23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3"/>
      <c r="R86" s="35"/>
      <c r="S86" s="35"/>
      <c r="T86" s="35"/>
      <c r="U86" s="35"/>
      <c r="V86" s="35"/>
      <c r="W86" s="35"/>
      <c r="X86" s="35"/>
      <c r="Y86" s="35"/>
      <c r="Z86" s="35"/>
      <c r="AA86" s="35"/>
      <c r="AC86" s="35"/>
      <c r="AD86" s="35"/>
      <c r="AH86" s="35"/>
      <c r="AI86" s="35"/>
      <c r="AJ86" s="35"/>
      <c r="AK86" s="35"/>
      <c r="AL86" s="23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3"/>
      <c r="R87" s="35"/>
      <c r="S87" s="35"/>
      <c r="T87" s="35"/>
      <c r="U87" s="35"/>
      <c r="V87" s="35"/>
      <c r="W87" s="35"/>
      <c r="X87" s="35"/>
      <c r="Y87" s="35"/>
      <c r="Z87" s="35"/>
      <c r="AA87" s="35"/>
      <c r="AC87" s="35"/>
      <c r="AD87" s="35"/>
      <c r="AH87" s="35"/>
      <c r="AI87" s="35"/>
      <c r="AJ87" s="35"/>
      <c r="AK87" s="35"/>
      <c r="AL87" s="23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35"/>
      <c r="S88" s="35"/>
      <c r="T88" s="35"/>
      <c r="U88" s="35"/>
      <c r="V88" s="35"/>
      <c r="W88" s="35"/>
      <c r="X88" s="35"/>
      <c r="Y88" s="35"/>
      <c r="Z88" s="35"/>
      <c r="AA88" s="35"/>
      <c r="AC88" s="35"/>
      <c r="AD88" s="35"/>
      <c r="AH88" s="35"/>
      <c r="AI88" s="35"/>
      <c r="AJ88" s="35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35"/>
      <c r="S89" s="35"/>
      <c r="T89" s="35"/>
      <c r="U89" s="35"/>
      <c r="V89" s="35"/>
      <c r="W89" s="35"/>
      <c r="X89" s="35"/>
      <c r="Y89" s="35"/>
      <c r="Z89" s="35"/>
      <c r="AA89" s="35"/>
      <c r="AC89" s="35"/>
      <c r="AD89" s="35"/>
      <c r="AH89" s="35"/>
      <c r="AI89" s="35"/>
      <c r="AJ89" s="35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35"/>
      <c r="S90" s="35"/>
      <c r="T90" s="35"/>
      <c r="U90" s="35"/>
      <c r="V90" s="35"/>
      <c r="W90" s="35"/>
      <c r="X90" s="35"/>
      <c r="Y90" s="35"/>
      <c r="Z90" s="35"/>
      <c r="AA90" s="35"/>
      <c r="AC90" s="35"/>
      <c r="AD90" s="35"/>
      <c r="AH90" s="35"/>
      <c r="AI90" s="35"/>
      <c r="AJ90" s="35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35"/>
      <c r="S91" s="35"/>
      <c r="T91" s="35"/>
      <c r="U91" s="35"/>
      <c r="V91" s="35"/>
      <c r="W91" s="35"/>
      <c r="X91" s="35"/>
      <c r="Y91" s="35"/>
      <c r="Z91" s="35"/>
      <c r="AA91" s="35"/>
      <c r="AC91" s="35"/>
      <c r="AD91" s="35"/>
      <c r="AH91" s="35"/>
      <c r="AI91" s="35"/>
      <c r="AJ91" s="35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35"/>
      <c r="S92" s="35"/>
      <c r="T92" s="35"/>
      <c r="U92" s="35"/>
      <c r="V92" s="35"/>
      <c r="W92" s="35"/>
      <c r="X92" s="35"/>
      <c r="Y92" s="35"/>
      <c r="Z92" s="35"/>
      <c r="AA92" s="35"/>
      <c r="AC92" s="35"/>
      <c r="AD92" s="35"/>
      <c r="AH92" s="35"/>
      <c r="AI92" s="35"/>
      <c r="AJ92" s="35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35"/>
      <c r="S93" s="35"/>
      <c r="T93" s="35"/>
      <c r="U93" s="35"/>
      <c r="V93" s="35"/>
      <c r="W93" s="35"/>
      <c r="X93" s="35"/>
      <c r="Y93" s="35"/>
      <c r="Z93" s="35"/>
      <c r="AA93" s="35"/>
      <c r="AC93" s="35"/>
      <c r="AD93" s="35"/>
      <c r="AH93" s="35"/>
      <c r="AI93" s="35"/>
      <c r="AJ93" s="35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35"/>
      <c r="S94" s="35"/>
      <c r="T94" s="35"/>
      <c r="U94" s="35"/>
      <c r="V94" s="35"/>
      <c r="W94" s="35"/>
      <c r="X94" s="35"/>
      <c r="Y94" s="35"/>
      <c r="Z94" s="35"/>
      <c r="AA94" s="35"/>
      <c r="AC94" s="35"/>
      <c r="AD94" s="35"/>
      <c r="AH94" s="35"/>
      <c r="AI94" s="35"/>
      <c r="AJ94" s="35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35"/>
      <c r="S95" s="35"/>
      <c r="T95" s="35"/>
      <c r="U95" s="35"/>
      <c r="V95" s="35"/>
      <c r="W95" s="35"/>
      <c r="X95" s="35"/>
      <c r="Y95" s="35"/>
      <c r="Z95" s="35"/>
      <c r="AA95" s="35"/>
      <c r="AC95" s="35"/>
      <c r="AD95" s="35"/>
      <c r="AH95" s="35"/>
      <c r="AI95" s="35"/>
      <c r="AJ95" s="35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35"/>
      <c r="S96" s="35"/>
      <c r="T96" s="35"/>
      <c r="U96" s="35"/>
      <c r="V96" s="35"/>
      <c r="W96" s="35"/>
      <c r="X96" s="35"/>
      <c r="Y96" s="35"/>
      <c r="Z96" s="35"/>
      <c r="AA96" s="35"/>
      <c r="AC96" s="35"/>
      <c r="AD96" s="35"/>
      <c r="AH96" s="35"/>
      <c r="AI96" s="35"/>
      <c r="AJ96" s="35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35"/>
      <c r="S97" s="35"/>
      <c r="T97" s="35"/>
      <c r="U97" s="35"/>
      <c r="V97" s="35"/>
      <c r="W97" s="35"/>
      <c r="X97" s="35"/>
      <c r="Y97" s="35"/>
      <c r="Z97" s="35"/>
      <c r="AA97" s="35"/>
      <c r="AC97" s="35"/>
      <c r="AD97" s="35"/>
      <c r="AH97" s="35"/>
      <c r="AI97" s="35"/>
      <c r="AJ97" s="35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35"/>
      <c r="S98" s="35"/>
      <c r="T98" s="35"/>
      <c r="U98" s="35"/>
      <c r="V98" s="35"/>
      <c r="W98" s="35"/>
      <c r="X98" s="35"/>
      <c r="Y98" s="35"/>
      <c r="Z98" s="35"/>
      <c r="AA98" s="35"/>
      <c r="AC98" s="35"/>
      <c r="AD98" s="35"/>
      <c r="AH98" s="35"/>
      <c r="AI98" s="35"/>
      <c r="AJ98" s="35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35"/>
      <c r="S99" s="35"/>
      <c r="T99" s="35"/>
      <c r="U99" s="35"/>
      <c r="V99" s="35"/>
      <c r="W99" s="35"/>
      <c r="X99" s="35"/>
      <c r="Y99" s="35"/>
      <c r="Z99" s="35"/>
      <c r="AA99" s="35"/>
      <c r="AC99" s="35"/>
      <c r="AD99" s="35"/>
      <c r="AH99" s="35"/>
      <c r="AI99" s="35"/>
      <c r="AJ99" s="35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C100" s="35"/>
      <c r="AD100" s="35"/>
      <c r="AH100" s="35"/>
      <c r="AI100" s="35"/>
      <c r="AJ100" s="35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C101" s="35"/>
      <c r="AD101" s="35"/>
      <c r="AH101" s="35"/>
      <c r="AI101" s="35"/>
      <c r="AJ101" s="35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C102" s="35"/>
      <c r="AD102" s="35"/>
      <c r="AH102" s="35"/>
      <c r="AI102" s="35"/>
      <c r="AJ102" s="35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C103" s="35"/>
      <c r="AD103" s="35"/>
      <c r="AH103" s="35"/>
      <c r="AI103" s="35"/>
      <c r="AJ103" s="35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C104" s="35"/>
      <c r="AD104" s="35"/>
      <c r="AH104" s="35"/>
      <c r="AI104" s="35"/>
      <c r="AJ104" s="35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C105" s="35"/>
      <c r="AD105" s="35"/>
      <c r="AH105" s="35"/>
      <c r="AI105" s="35"/>
      <c r="AJ105" s="35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C106" s="35"/>
      <c r="AD106" s="35"/>
      <c r="AH106" s="35"/>
      <c r="AI106" s="35"/>
      <c r="AJ106" s="35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C107" s="35"/>
      <c r="AD107" s="35"/>
      <c r="AH107" s="35"/>
      <c r="AI107" s="35"/>
      <c r="AJ107" s="35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C108" s="35"/>
      <c r="AD108" s="35"/>
      <c r="AH108" s="35"/>
      <c r="AI108" s="35"/>
      <c r="AJ108" s="35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C109" s="35"/>
      <c r="AD109" s="35"/>
      <c r="AH109" s="35"/>
      <c r="AI109" s="35"/>
      <c r="AJ109" s="35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C110" s="35"/>
      <c r="AD110" s="35"/>
      <c r="AH110" s="35"/>
      <c r="AI110" s="35"/>
      <c r="AJ110" s="35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C111" s="35"/>
      <c r="AD111" s="35"/>
      <c r="AH111" s="35"/>
      <c r="AI111" s="35"/>
      <c r="AJ111" s="35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C112" s="35"/>
      <c r="AD112" s="35"/>
      <c r="AH112" s="35"/>
      <c r="AI112" s="35"/>
      <c r="AJ112" s="35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C113" s="35"/>
      <c r="AD113" s="35"/>
      <c r="AH113" s="35"/>
      <c r="AI113" s="35"/>
      <c r="AJ113" s="35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C114" s="35"/>
      <c r="AD114" s="35"/>
      <c r="AH114" s="35"/>
      <c r="AI114" s="35"/>
      <c r="AJ114" s="35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C115" s="35"/>
      <c r="AD115" s="35"/>
      <c r="AH115" s="35"/>
      <c r="AI115" s="35"/>
      <c r="AJ115" s="35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C116" s="35"/>
      <c r="AD116" s="35"/>
      <c r="AH116" s="35"/>
      <c r="AI116" s="35"/>
      <c r="AJ116" s="35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C117" s="35"/>
      <c r="AD117" s="35"/>
      <c r="AH117" s="35"/>
      <c r="AI117" s="35"/>
      <c r="AJ117" s="35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C118" s="35"/>
      <c r="AD118" s="35"/>
      <c r="AH118" s="35"/>
      <c r="AI118" s="35"/>
      <c r="AJ118" s="35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C119" s="35"/>
      <c r="AD119" s="35"/>
      <c r="AH119" s="35"/>
      <c r="AI119" s="35"/>
      <c r="AJ119" s="35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C120" s="35"/>
      <c r="AD120" s="35"/>
      <c r="AH120" s="35"/>
      <c r="AI120" s="35"/>
      <c r="AJ120" s="35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C121" s="35"/>
      <c r="AD121" s="35"/>
      <c r="AH121" s="35"/>
      <c r="AI121" s="35"/>
      <c r="AJ121" s="35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C122" s="35"/>
      <c r="AD122" s="35"/>
      <c r="AH122" s="35"/>
      <c r="AI122" s="35"/>
      <c r="AJ122" s="35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C123" s="35"/>
      <c r="AD123" s="35"/>
      <c r="AH123" s="35"/>
      <c r="AI123" s="35"/>
      <c r="AJ123" s="35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C124" s="35"/>
      <c r="AD124" s="35"/>
      <c r="AH124" s="35"/>
      <c r="AI124" s="35"/>
      <c r="AJ124" s="35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C125" s="35"/>
      <c r="AD125" s="35"/>
      <c r="AH125" s="35"/>
      <c r="AI125" s="35"/>
      <c r="AJ125" s="35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C126" s="35"/>
      <c r="AD126" s="35"/>
      <c r="AH126" s="35"/>
      <c r="AI126" s="35"/>
      <c r="AJ126" s="35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C127" s="35"/>
      <c r="AD127" s="35"/>
      <c r="AH127" s="35"/>
      <c r="AI127" s="35"/>
      <c r="AJ127" s="35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C128" s="35"/>
      <c r="AD128" s="35"/>
      <c r="AH128" s="35"/>
      <c r="AI128" s="35"/>
      <c r="AJ128" s="35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C129" s="35"/>
      <c r="AD129" s="35"/>
      <c r="AH129" s="35"/>
      <c r="AI129" s="35"/>
      <c r="AJ129" s="35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C130" s="35"/>
      <c r="AD130" s="35"/>
      <c r="AH130" s="35"/>
      <c r="AI130" s="35"/>
      <c r="AJ130" s="35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C131" s="35"/>
      <c r="AD131" s="35"/>
      <c r="AH131" s="35"/>
      <c r="AI131" s="35"/>
      <c r="AJ131" s="35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C132" s="35"/>
      <c r="AD132" s="35"/>
      <c r="AH132" s="35"/>
      <c r="AI132" s="35"/>
      <c r="AJ132" s="35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C133" s="35"/>
      <c r="AD133" s="35"/>
      <c r="AH133" s="35"/>
      <c r="AI133" s="35"/>
      <c r="AJ133" s="35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C134" s="35"/>
      <c r="AD134" s="35"/>
      <c r="AH134" s="35"/>
      <c r="AI134" s="35"/>
      <c r="AJ134" s="35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C135" s="35"/>
      <c r="AD135" s="35"/>
      <c r="AH135" s="35"/>
      <c r="AI135" s="35"/>
      <c r="AJ135" s="35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C136" s="35"/>
      <c r="AD136" s="35"/>
      <c r="AH136" s="35"/>
      <c r="AI136" s="35"/>
      <c r="AJ136" s="35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C137" s="35"/>
      <c r="AD137" s="35"/>
      <c r="AH137" s="35"/>
      <c r="AI137" s="35"/>
      <c r="AJ137" s="35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C138" s="35"/>
      <c r="AD138" s="35"/>
      <c r="AH138" s="35"/>
      <c r="AI138" s="35"/>
      <c r="AJ138" s="35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C139" s="35"/>
      <c r="AD139" s="35"/>
      <c r="AH139" s="35"/>
      <c r="AI139" s="35"/>
      <c r="AJ139" s="35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C140" s="35"/>
      <c r="AD140" s="35"/>
      <c r="AH140" s="35"/>
      <c r="AI140" s="35"/>
      <c r="AJ140" s="35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C141" s="35"/>
      <c r="AD141" s="35"/>
      <c r="AH141" s="35"/>
      <c r="AI141" s="35"/>
      <c r="AJ141" s="35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C142" s="35"/>
      <c r="AD142" s="35"/>
      <c r="AH142" s="35"/>
      <c r="AI142" s="35"/>
      <c r="AJ142" s="35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C143" s="35"/>
      <c r="AD143" s="35"/>
      <c r="AH143" s="35"/>
      <c r="AI143" s="35"/>
      <c r="AJ143" s="35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C144" s="35"/>
      <c r="AD144" s="35"/>
      <c r="AH144" s="35"/>
      <c r="AI144" s="35"/>
      <c r="AJ144" s="35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C145" s="35"/>
      <c r="AD145" s="35"/>
      <c r="AH145" s="35"/>
      <c r="AI145" s="35"/>
      <c r="AJ145" s="35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C146" s="35"/>
      <c r="AD146" s="35"/>
      <c r="AH146" s="35"/>
      <c r="AI146" s="35"/>
      <c r="AJ146" s="35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C147" s="35"/>
      <c r="AD147" s="35"/>
      <c r="AH147" s="35"/>
      <c r="AI147" s="35"/>
      <c r="AJ147" s="35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C148" s="35"/>
      <c r="AD148" s="35"/>
      <c r="AH148" s="35"/>
      <c r="AI148" s="35"/>
      <c r="AJ148" s="35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C149" s="35"/>
      <c r="AD149" s="35"/>
      <c r="AH149" s="35"/>
      <c r="AI149" s="35"/>
      <c r="AJ149" s="35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C150" s="35"/>
      <c r="AD150" s="35"/>
      <c r="AH150" s="35"/>
      <c r="AI150" s="35"/>
      <c r="AJ150" s="35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C151" s="35"/>
      <c r="AD151" s="35"/>
      <c r="AH151" s="35"/>
      <c r="AI151" s="35"/>
      <c r="AJ151" s="35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C152" s="35"/>
      <c r="AD152" s="35"/>
      <c r="AH152" s="35"/>
      <c r="AI152" s="35"/>
      <c r="AJ152" s="35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C153" s="35"/>
      <c r="AD153" s="35"/>
      <c r="AH153" s="35"/>
      <c r="AI153" s="35"/>
      <c r="AJ153" s="35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C154" s="35"/>
      <c r="AD154" s="35"/>
      <c r="AH154" s="35"/>
      <c r="AI154" s="35"/>
      <c r="AJ154" s="35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C155" s="35"/>
      <c r="AD155" s="35"/>
      <c r="AH155" s="35"/>
      <c r="AI155" s="35"/>
      <c r="AJ155" s="35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C156" s="35"/>
      <c r="AD156" s="35"/>
      <c r="AH156" s="35"/>
      <c r="AI156" s="35"/>
      <c r="AJ156" s="35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C157" s="35"/>
      <c r="AD157" s="35"/>
      <c r="AH157" s="35"/>
      <c r="AI157" s="35"/>
      <c r="AJ157" s="35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C158" s="35"/>
      <c r="AD158" s="35"/>
      <c r="AH158" s="35"/>
      <c r="AI158" s="35"/>
      <c r="AJ158" s="35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C159" s="35"/>
      <c r="AD159" s="35"/>
      <c r="AH159" s="35"/>
      <c r="AI159" s="35"/>
      <c r="AJ159" s="35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C160" s="35"/>
      <c r="AD160" s="35"/>
      <c r="AH160" s="35"/>
      <c r="AI160" s="35"/>
      <c r="AJ160" s="35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C161" s="35"/>
      <c r="AD161" s="35"/>
      <c r="AH161" s="35"/>
      <c r="AI161" s="35"/>
      <c r="AJ161" s="35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C162" s="35"/>
      <c r="AD162" s="35"/>
      <c r="AH162" s="35"/>
      <c r="AI162" s="35"/>
      <c r="AJ162" s="35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C163" s="35"/>
      <c r="AD163" s="35"/>
      <c r="AH163" s="35"/>
      <c r="AI163" s="35"/>
      <c r="AJ163" s="35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C164" s="35"/>
      <c r="AD164" s="35"/>
      <c r="AH164" s="35"/>
      <c r="AI164" s="35"/>
      <c r="AJ164" s="35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C165" s="35"/>
      <c r="AD165" s="35"/>
      <c r="AH165" s="35"/>
      <c r="AI165" s="35"/>
      <c r="AJ165" s="35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C166" s="35"/>
      <c r="AD166" s="35"/>
      <c r="AH166" s="35"/>
      <c r="AI166" s="35"/>
      <c r="AJ166" s="35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C167" s="35"/>
      <c r="AD167" s="35"/>
      <c r="AH167" s="35"/>
      <c r="AI167" s="35"/>
      <c r="AJ167" s="35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C168" s="35"/>
      <c r="AD168" s="35"/>
      <c r="AH168" s="35"/>
      <c r="AI168" s="35"/>
      <c r="AJ168" s="35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C169" s="35"/>
      <c r="AD169" s="35"/>
      <c r="AH169" s="35"/>
      <c r="AI169" s="35"/>
      <c r="AJ169" s="35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AH170" s="35"/>
      <c r="AI170" s="35"/>
      <c r="AJ170" s="35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AH171" s="35"/>
      <c r="AI171" s="35"/>
      <c r="AJ171" s="35"/>
      <c r="AK171" s="35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AH172" s="35"/>
      <c r="AI172" s="35"/>
      <c r="AJ172" s="35"/>
      <c r="AK172" s="35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35"/>
      <c r="AI173" s="35"/>
      <c r="AJ173" s="35"/>
      <c r="AK173" s="35"/>
      <c r="AL173" s="23"/>
    </row>
    <row r="174" spans="1:57" ht="14.25" x14ac:dyDescent="0.2">
      <c r="L174" s="23"/>
      <c r="M174" s="23"/>
      <c r="N174" s="23"/>
      <c r="O174" s="23"/>
      <c r="P174" s="23"/>
      <c r="AH174" s="35"/>
      <c r="AI174" s="35"/>
      <c r="AJ174" s="35"/>
      <c r="AK174" s="35"/>
      <c r="AL174" s="23"/>
    </row>
    <row r="175" spans="1:57" ht="14.25" x14ac:dyDescent="0.2">
      <c r="L175" s="23"/>
      <c r="M175" s="23"/>
      <c r="N175" s="23"/>
      <c r="O175" s="23"/>
      <c r="P175" s="23"/>
      <c r="AH175" s="35"/>
      <c r="AI175" s="35"/>
      <c r="AJ175" s="35"/>
      <c r="AK175" s="35"/>
      <c r="AL175" s="23"/>
    </row>
    <row r="176" spans="1:57" ht="14.25" x14ac:dyDescent="0.2">
      <c r="L176" s="23"/>
      <c r="M176" s="23"/>
      <c r="N176" s="23"/>
      <c r="O176" s="23"/>
      <c r="P176" s="23"/>
      <c r="AH176" s="35"/>
      <c r="AI176" s="35"/>
      <c r="AJ176" s="35"/>
      <c r="AK176" s="35"/>
      <c r="AL176" s="23"/>
    </row>
    <row r="177" spans="12:38" ht="14.25" x14ac:dyDescent="0.2">
      <c r="L177" s="23"/>
      <c r="M177" s="23"/>
      <c r="N177" s="23"/>
      <c r="O177" s="23"/>
      <c r="P177" s="23"/>
      <c r="AH177" s="23"/>
      <c r="AI177" s="23"/>
      <c r="AJ177" s="23"/>
      <c r="AK177" s="23"/>
      <c r="AL177" s="23"/>
    </row>
  </sheetData>
  <sortState ref="B4:U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97" zoomScaleNormal="97" workbookViewId="0">
      <selection activeCell="B1" sqref="B1:X28"/>
    </sheetView>
  </sheetViews>
  <sheetFormatPr defaultRowHeight="15" x14ac:dyDescent="0.25"/>
  <cols>
    <col min="1" max="1" width="0.7109375" style="8" customWidth="1"/>
    <col min="2" max="2" width="30.85546875" style="57" customWidth="1"/>
    <col min="3" max="3" width="21.85546875" style="56" customWidth="1"/>
    <col min="4" max="4" width="10.5703125" style="82" customWidth="1"/>
    <col min="5" max="5" width="8" style="82" customWidth="1"/>
    <col min="6" max="6" width="0.7109375" style="27" customWidth="1"/>
    <col min="7" max="11" width="5.28515625" style="56" customWidth="1"/>
    <col min="12" max="12" width="5.85546875" style="56" customWidth="1"/>
    <col min="13" max="16" width="5.28515625" style="56" customWidth="1"/>
    <col min="17" max="21" width="6.7109375" style="105" customWidth="1"/>
    <col min="22" max="22" width="11.140625" style="56" customWidth="1"/>
    <col min="23" max="23" width="22.140625" style="82" customWidth="1"/>
    <col min="24" max="24" width="9.7109375" style="56" customWidth="1"/>
    <col min="25" max="30" width="9.140625" style="1"/>
    <col min="257" max="257" width="1.28515625" customWidth="1"/>
    <col min="258" max="258" width="30.85546875" customWidth="1"/>
    <col min="259" max="259" width="21.855468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85546875" customWidth="1"/>
    <col min="515" max="515" width="21.855468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85546875" customWidth="1"/>
    <col min="771" max="771" width="21.855468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85546875" customWidth="1"/>
    <col min="1027" max="1027" width="21.855468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85546875" customWidth="1"/>
    <col min="1283" max="1283" width="21.855468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85546875" customWidth="1"/>
    <col min="1539" max="1539" width="21.855468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85546875" customWidth="1"/>
    <col min="1795" max="1795" width="21.855468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85546875" customWidth="1"/>
    <col min="2051" max="2051" width="21.855468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85546875" customWidth="1"/>
    <col min="2307" max="2307" width="21.855468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85546875" customWidth="1"/>
    <col min="2563" max="2563" width="21.855468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85546875" customWidth="1"/>
    <col min="2819" max="2819" width="21.855468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85546875" customWidth="1"/>
    <col min="3075" max="3075" width="21.855468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85546875" customWidth="1"/>
    <col min="3331" max="3331" width="21.855468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85546875" customWidth="1"/>
    <col min="3587" max="3587" width="21.855468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85546875" customWidth="1"/>
    <col min="3843" max="3843" width="21.855468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85546875" customWidth="1"/>
    <col min="4099" max="4099" width="21.855468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85546875" customWidth="1"/>
    <col min="4355" max="4355" width="21.855468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85546875" customWidth="1"/>
    <col min="4611" max="4611" width="21.855468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85546875" customWidth="1"/>
    <col min="4867" max="4867" width="21.855468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85546875" customWidth="1"/>
    <col min="5123" max="5123" width="21.855468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85546875" customWidth="1"/>
    <col min="5379" max="5379" width="21.855468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85546875" customWidth="1"/>
    <col min="5635" max="5635" width="21.855468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85546875" customWidth="1"/>
    <col min="5891" max="5891" width="21.855468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85546875" customWidth="1"/>
    <col min="6147" max="6147" width="21.855468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85546875" customWidth="1"/>
    <col min="6403" max="6403" width="21.855468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85546875" customWidth="1"/>
    <col min="6659" max="6659" width="21.855468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85546875" customWidth="1"/>
    <col min="6915" max="6915" width="21.855468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85546875" customWidth="1"/>
    <col min="7171" max="7171" width="21.855468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85546875" customWidth="1"/>
    <col min="7427" max="7427" width="21.855468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85546875" customWidth="1"/>
    <col min="7683" max="7683" width="21.855468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85546875" customWidth="1"/>
    <col min="7939" max="7939" width="21.855468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85546875" customWidth="1"/>
    <col min="8195" max="8195" width="21.855468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85546875" customWidth="1"/>
    <col min="8451" max="8451" width="21.855468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85546875" customWidth="1"/>
    <col min="8707" max="8707" width="21.855468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85546875" customWidth="1"/>
    <col min="8963" max="8963" width="21.855468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85546875" customWidth="1"/>
    <col min="9219" max="9219" width="21.855468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85546875" customWidth="1"/>
    <col min="9475" max="9475" width="21.855468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85546875" customWidth="1"/>
    <col min="9731" max="9731" width="21.855468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85546875" customWidth="1"/>
    <col min="9987" max="9987" width="21.855468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85546875" customWidth="1"/>
    <col min="10243" max="10243" width="21.855468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85546875" customWidth="1"/>
    <col min="10499" max="10499" width="21.855468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85546875" customWidth="1"/>
    <col min="10755" max="10755" width="21.855468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85546875" customWidth="1"/>
    <col min="11011" max="11011" width="21.855468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85546875" customWidth="1"/>
    <col min="11267" max="11267" width="21.855468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85546875" customWidth="1"/>
    <col min="11523" max="11523" width="21.855468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85546875" customWidth="1"/>
    <col min="11779" max="11779" width="21.855468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85546875" customWidth="1"/>
    <col min="12035" max="12035" width="21.855468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85546875" customWidth="1"/>
    <col min="12291" max="12291" width="21.855468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85546875" customWidth="1"/>
    <col min="12547" max="12547" width="21.855468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85546875" customWidth="1"/>
    <col min="12803" max="12803" width="21.855468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85546875" customWidth="1"/>
    <col min="13059" max="13059" width="21.855468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85546875" customWidth="1"/>
    <col min="13315" max="13315" width="21.855468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85546875" customWidth="1"/>
    <col min="13571" max="13571" width="21.855468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85546875" customWidth="1"/>
    <col min="13827" max="13827" width="21.855468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85546875" customWidth="1"/>
    <col min="14083" max="14083" width="21.855468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85546875" customWidth="1"/>
    <col min="14339" max="14339" width="21.855468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85546875" customWidth="1"/>
    <col min="14595" max="14595" width="21.855468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85546875" customWidth="1"/>
    <col min="14851" max="14851" width="21.855468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85546875" customWidth="1"/>
    <col min="15107" max="15107" width="21.855468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85546875" customWidth="1"/>
    <col min="15363" max="15363" width="21.855468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85546875" customWidth="1"/>
    <col min="15619" max="15619" width="21.855468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85546875" customWidth="1"/>
    <col min="15875" max="15875" width="21.855468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85546875" customWidth="1"/>
    <col min="16131" max="16131" width="21.855468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7"/>
      <c r="B1" s="88" t="s">
        <v>62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99"/>
      <c r="R1" s="99"/>
      <c r="S1" s="99"/>
      <c r="T1" s="99"/>
      <c r="U1" s="99"/>
      <c r="V1" s="66"/>
      <c r="W1" s="67"/>
      <c r="X1" s="32"/>
      <c r="Y1" s="68"/>
      <c r="Z1" s="68"/>
      <c r="AA1" s="68"/>
      <c r="AB1" s="68"/>
      <c r="AC1" s="68"/>
      <c r="AD1" s="68"/>
    </row>
    <row r="2" spans="1:30" x14ac:dyDescent="0.25">
      <c r="A2" s="7"/>
      <c r="B2" s="9" t="s">
        <v>96</v>
      </c>
      <c r="C2" s="261" t="s">
        <v>97</v>
      </c>
      <c r="D2" s="10"/>
      <c r="E2" s="10"/>
      <c r="F2" s="59"/>
      <c r="G2" s="58"/>
      <c r="H2" s="10"/>
      <c r="I2" s="10"/>
      <c r="J2" s="10"/>
      <c r="K2" s="10"/>
      <c r="L2" s="10"/>
      <c r="M2" s="10"/>
      <c r="N2" s="10"/>
      <c r="O2" s="10"/>
      <c r="P2" s="10"/>
      <c r="Q2" s="100"/>
      <c r="R2" s="100"/>
      <c r="S2" s="100"/>
      <c r="T2" s="100"/>
      <c r="U2" s="100"/>
      <c r="V2" s="10"/>
      <c r="W2" s="58"/>
      <c r="X2" s="25"/>
      <c r="Y2" s="68"/>
      <c r="Z2" s="68"/>
      <c r="AA2" s="68"/>
      <c r="AB2" s="68"/>
      <c r="AC2" s="68"/>
      <c r="AD2" s="68"/>
    </row>
    <row r="3" spans="1:30" x14ac:dyDescent="0.25">
      <c r="A3" s="7"/>
      <c r="B3" s="65" t="s">
        <v>43</v>
      </c>
      <c r="C3" s="21" t="s">
        <v>44</v>
      </c>
      <c r="D3" s="61" t="s">
        <v>45</v>
      </c>
      <c r="E3" s="64" t="s">
        <v>1</v>
      </c>
      <c r="F3" s="222"/>
      <c r="G3" s="63" t="s">
        <v>46</v>
      </c>
      <c r="H3" s="60" t="s">
        <v>47</v>
      </c>
      <c r="I3" s="60" t="s">
        <v>31</v>
      </c>
      <c r="J3" s="16" t="s">
        <v>48</v>
      </c>
      <c r="K3" s="62" t="s">
        <v>49</v>
      </c>
      <c r="L3" s="62" t="s">
        <v>50</v>
      </c>
      <c r="M3" s="63" t="s">
        <v>51</v>
      </c>
      <c r="N3" s="63" t="s">
        <v>30</v>
      </c>
      <c r="O3" s="60" t="s">
        <v>52</v>
      </c>
      <c r="P3" s="63" t="s">
        <v>47</v>
      </c>
      <c r="Q3" s="101" t="s">
        <v>16</v>
      </c>
      <c r="R3" s="101">
        <v>1</v>
      </c>
      <c r="S3" s="101">
        <v>2</v>
      </c>
      <c r="T3" s="101">
        <v>3</v>
      </c>
      <c r="U3" s="101" t="s">
        <v>53</v>
      </c>
      <c r="V3" s="16" t="s">
        <v>21</v>
      </c>
      <c r="W3" s="15" t="s">
        <v>54</v>
      </c>
      <c r="X3" s="15" t="s">
        <v>55</v>
      </c>
      <c r="Y3" s="68"/>
      <c r="Z3" s="68"/>
      <c r="AA3" s="68"/>
      <c r="AB3" s="68"/>
      <c r="AC3" s="68"/>
      <c r="AD3" s="68"/>
    </row>
    <row r="4" spans="1:30" x14ac:dyDescent="0.25">
      <c r="A4" s="7"/>
      <c r="B4" s="107" t="s">
        <v>111</v>
      </c>
      <c r="C4" s="108" t="s">
        <v>112</v>
      </c>
      <c r="D4" s="69" t="s">
        <v>77</v>
      </c>
      <c r="E4" s="109" t="s">
        <v>98</v>
      </c>
      <c r="F4" s="222"/>
      <c r="G4" s="70"/>
      <c r="H4" s="70"/>
      <c r="I4" s="110">
        <v>1</v>
      </c>
      <c r="J4" s="111"/>
      <c r="K4" s="111" t="s">
        <v>113</v>
      </c>
      <c r="L4" s="111"/>
      <c r="M4" s="111">
        <v>1</v>
      </c>
      <c r="N4" s="111"/>
      <c r="O4" s="70"/>
      <c r="P4" s="110">
        <v>1</v>
      </c>
      <c r="Q4" s="166" t="s">
        <v>146</v>
      </c>
      <c r="R4" s="113"/>
      <c r="S4" s="113" t="s">
        <v>146</v>
      </c>
      <c r="T4" s="113"/>
      <c r="U4" s="113"/>
      <c r="V4" s="112">
        <v>1</v>
      </c>
      <c r="W4" s="108" t="s">
        <v>114</v>
      </c>
      <c r="X4" s="114">
        <v>13500</v>
      </c>
      <c r="Y4" s="68"/>
      <c r="Z4" s="68"/>
      <c r="AA4" s="68"/>
      <c r="AB4" s="68"/>
      <c r="AC4" s="68"/>
      <c r="AD4" s="68"/>
    </row>
    <row r="5" spans="1:30" x14ac:dyDescent="0.25">
      <c r="A5" s="22"/>
      <c r="B5" s="107" t="s">
        <v>115</v>
      </c>
      <c r="C5" s="108" t="s">
        <v>116</v>
      </c>
      <c r="D5" s="69" t="s">
        <v>77</v>
      </c>
      <c r="E5" s="109" t="s">
        <v>98</v>
      </c>
      <c r="F5" s="222"/>
      <c r="G5" s="70"/>
      <c r="H5" s="110"/>
      <c r="I5" s="70">
        <v>1</v>
      </c>
      <c r="J5" s="111" t="s">
        <v>78</v>
      </c>
      <c r="K5" s="111">
        <v>6</v>
      </c>
      <c r="L5" s="111"/>
      <c r="M5" s="111">
        <v>1</v>
      </c>
      <c r="N5" s="111"/>
      <c r="O5" s="70"/>
      <c r="P5" s="110"/>
      <c r="Q5" s="166" t="s">
        <v>89</v>
      </c>
      <c r="R5" s="113" t="s">
        <v>71</v>
      </c>
      <c r="S5" s="113" t="s">
        <v>69</v>
      </c>
      <c r="T5" s="113" t="s">
        <v>147</v>
      </c>
      <c r="U5" s="113" t="s">
        <v>79</v>
      </c>
      <c r="V5" s="112">
        <v>0.55600000000000005</v>
      </c>
      <c r="W5" s="108" t="s">
        <v>87</v>
      </c>
      <c r="X5" s="114">
        <v>12200</v>
      </c>
      <c r="Y5" s="68"/>
      <c r="Z5" s="68"/>
      <c r="AA5" s="68"/>
      <c r="AB5" s="68"/>
      <c r="AC5" s="68"/>
      <c r="AD5" s="68"/>
    </row>
    <row r="6" spans="1:30" x14ac:dyDescent="0.25">
      <c r="A6" s="22"/>
      <c r="B6" s="147" t="s">
        <v>91</v>
      </c>
      <c r="C6" s="148" t="s">
        <v>92</v>
      </c>
      <c r="D6" s="149" t="s">
        <v>117</v>
      </c>
      <c r="E6" s="150" t="s">
        <v>99</v>
      </c>
      <c r="F6" s="222"/>
      <c r="G6" s="151">
        <v>1</v>
      </c>
      <c r="H6" s="152"/>
      <c r="I6" s="152"/>
      <c r="J6" s="153" t="s">
        <v>78</v>
      </c>
      <c r="K6" s="153">
        <v>6</v>
      </c>
      <c r="L6" s="153"/>
      <c r="M6" s="153">
        <v>1</v>
      </c>
      <c r="N6" s="153"/>
      <c r="O6" s="151">
        <v>1</v>
      </c>
      <c r="P6" s="152"/>
      <c r="Q6" s="156" t="s">
        <v>148</v>
      </c>
      <c r="R6" s="165" t="s">
        <v>146</v>
      </c>
      <c r="S6" s="165" t="s">
        <v>68</v>
      </c>
      <c r="T6" s="165" t="s">
        <v>147</v>
      </c>
      <c r="U6" s="165" t="s">
        <v>67</v>
      </c>
      <c r="V6" s="154">
        <v>0.55600000000000005</v>
      </c>
      <c r="W6" s="148" t="s">
        <v>118</v>
      </c>
      <c r="X6" s="155">
        <v>7029</v>
      </c>
      <c r="Y6" s="68"/>
      <c r="Z6" s="68"/>
      <c r="AA6" s="68"/>
      <c r="AB6" s="68"/>
      <c r="AC6" s="68"/>
      <c r="AD6" s="68"/>
    </row>
    <row r="7" spans="1:30" x14ac:dyDescent="0.25">
      <c r="A7" s="22"/>
      <c r="B7" s="147" t="s">
        <v>119</v>
      </c>
      <c r="C7" s="148" t="s">
        <v>120</v>
      </c>
      <c r="D7" s="149" t="s">
        <v>117</v>
      </c>
      <c r="E7" s="150" t="s">
        <v>99</v>
      </c>
      <c r="F7" s="222"/>
      <c r="G7" s="151">
        <v>1</v>
      </c>
      <c r="H7" s="152"/>
      <c r="I7" s="152"/>
      <c r="J7" s="153" t="s">
        <v>78</v>
      </c>
      <c r="K7" s="153">
        <v>6</v>
      </c>
      <c r="L7" s="153"/>
      <c r="M7" s="153">
        <v>1</v>
      </c>
      <c r="N7" s="153"/>
      <c r="O7" s="151"/>
      <c r="P7" s="152">
        <v>1</v>
      </c>
      <c r="Q7" s="156" t="s">
        <v>149</v>
      </c>
      <c r="R7" s="165" t="s">
        <v>146</v>
      </c>
      <c r="S7" s="165" t="s">
        <v>70</v>
      </c>
      <c r="T7" s="165" t="s">
        <v>70</v>
      </c>
      <c r="U7" s="165" t="s">
        <v>147</v>
      </c>
      <c r="V7" s="154">
        <v>0.8</v>
      </c>
      <c r="W7" s="148" t="s">
        <v>121</v>
      </c>
      <c r="X7" s="155">
        <v>6187</v>
      </c>
      <c r="Y7" s="68"/>
      <c r="Z7" s="68"/>
      <c r="AA7" s="68"/>
      <c r="AB7" s="68"/>
      <c r="AC7" s="68"/>
      <c r="AD7" s="68"/>
    </row>
    <row r="8" spans="1:30" x14ac:dyDescent="0.25">
      <c r="A8" s="22"/>
      <c r="B8" s="147" t="s">
        <v>122</v>
      </c>
      <c r="C8" s="148" t="s">
        <v>123</v>
      </c>
      <c r="D8" s="149" t="s">
        <v>117</v>
      </c>
      <c r="E8" s="150" t="s">
        <v>99</v>
      </c>
      <c r="F8" s="222"/>
      <c r="G8" s="151"/>
      <c r="H8" s="151"/>
      <c r="I8" s="152">
        <v>1</v>
      </c>
      <c r="J8" s="153" t="s">
        <v>78</v>
      </c>
      <c r="K8" s="153">
        <v>8</v>
      </c>
      <c r="L8" s="153"/>
      <c r="M8" s="153">
        <v>1</v>
      </c>
      <c r="N8" s="153"/>
      <c r="O8" s="151">
        <v>1</v>
      </c>
      <c r="P8" s="152"/>
      <c r="Q8" s="156" t="s">
        <v>150</v>
      </c>
      <c r="R8" s="165" t="s">
        <v>151</v>
      </c>
      <c r="S8" s="165"/>
      <c r="T8" s="165" t="s">
        <v>69</v>
      </c>
      <c r="U8" s="165" t="s">
        <v>70</v>
      </c>
      <c r="V8" s="154">
        <v>0.83299999999999996</v>
      </c>
      <c r="W8" s="148" t="s">
        <v>94</v>
      </c>
      <c r="X8" s="155">
        <v>6114</v>
      </c>
      <c r="Y8" s="68"/>
      <c r="Z8" s="68"/>
      <c r="AA8" s="68"/>
      <c r="AB8" s="68"/>
      <c r="AC8" s="68"/>
      <c r="AD8" s="68"/>
    </row>
    <row r="9" spans="1:30" x14ac:dyDescent="0.25">
      <c r="A9" s="22"/>
      <c r="B9" s="21" t="s">
        <v>7</v>
      </c>
      <c r="C9" s="16"/>
      <c r="D9" s="15"/>
      <c r="E9" s="71"/>
      <c r="F9" s="72"/>
      <c r="G9" s="17">
        <f>SUM(G4:G8)</f>
        <v>2</v>
      </c>
      <c r="H9" s="17"/>
      <c r="I9" s="17">
        <f>SUM(I4:I8)</f>
        <v>3</v>
      </c>
      <c r="J9" s="16"/>
      <c r="K9" s="16"/>
      <c r="L9" s="16"/>
      <c r="M9" s="17">
        <f t="shared" ref="M9:P9" si="0">SUM(M4:M8)</f>
        <v>5</v>
      </c>
      <c r="N9" s="17"/>
      <c r="O9" s="17">
        <f t="shared" si="0"/>
        <v>2</v>
      </c>
      <c r="P9" s="17">
        <f t="shared" si="0"/>
        <v>2</v>
      </c>
      <c r="Q9" s="74" t="s">
        <v>152</v>
      </c>
      <c r="R9" s="74" t="s">
        <v>153</v>
      </c>
      <c r="S9" s="74" t="s">
        <v>154</v>
      </c>
      <c r="T9" s="74" t="s">
        <v>85</v>
      </c>
      <c r="U9" s="74" t="s">
        <v>155</v>
      </c>
      <c r="V9" s="33">
        <v>0.64500000000000002</v>
      </c>
      <c r="W9" s="73"/>
      <c r="X9" s="74"/>
      <c r="Y9" s="68"/>
      <c r="Z9" s="68"/>
      <c r="AA9" s="68"/>
      <c r="AB9" s="68"/>
      <c r="AC9" s="68"/>
      <c r="AD9" s="68"/>
    </row>
    <row r="10" spans="1:30" x14ac:dyDescent="0.25">
      <c r="A10" s="22"/>
      <c r="B10" s="118" t="s">
        <v>56</v>
      </c>
      <c r="C10" s="119" t="s">
        <v>124</v>
      </c>
      <c r="D10" s="120"/>
      <c r="E10" s="84"/>
      <c r="F10" s="85"/>
      <c r="G10" s="119"/>
      <c r="H10" s="84"/>
      <c r="I10" s="86"/>
      <c r="J10" s="84"/>
      <c r="K10" s="84"/>
      <c r="L10" s="84"/>
      <c r="M10" s="84"/>
      <c r="N10" s="84"/>
      <c r="O10" s="84"/>
      <c r="P10" s="84"/>
      <c r="Q10" s="135"/>
      <c r="R10" s="102"/>
      <c r="S10" s="135"/>
      <c r="T10" s="135"/>
      <c r="U10" s="135"/>
      <c r="V10" s="84"/>
      <c r="W10" s="83"/>
      <c r="X10" s="87"/>
      <c r="Y10" s="68"/>
      <c r="Z10" s="68"/>
      <c r="AA10" s="68"/>
      <c r="AB10" s="68"/>
      <c r="AC10" s="68"/>
      <c r="AD10" s="68"/>
    </row>
    <row r="11" spans="1:30" x14ac:dyDescent="0.25">
      <c r="A11" s="22"/>
      <c r="B11" s="121"/>
      <c r="C11" s="122"/>
      <c r="D11" s="122"/>
      <c r="E11" s="77"/>
      <c r="F11" s="77"/>
      <c r="G11" s="78"/>
      <c r="H11" s="79"/>
      <c r="I11" s="76"/>
      <c r="J11" s="79"/>
      <c r="K11" s="76"/>
      <c r="L11" s="79"/>
      <c r="M11" s="76"/>
      <c r="N11" s="76"/>
      <c r="O11" s="76"/>
      <c r="P11" s="76"/>
      <c r="Q11" s="136"/>
      <c r="R11" s="136"/>
      <c r="S11" s="136"/>
      <c r="T11" s="136"/>
      <c r="U11" s="136"/>
      <c r="V11" s="76"/>
      <c r="W11" s="76"/>
      <c r="X11" s="80"/>
      <c r="Y11" s="68"/>
      <c r="Z11" s="68"/>
      <c r="AA11" s="68"/>
      <c r="AB11" s="68"/>
      <c r="AC11" s="68"/>
      <c r="AD11" s="68"/>
    </row>
    <row r="12" spans="1:30" x14ac:dyDescent="0.25">
      <c r="A12" s="7"/>
      <c r="B12" s="65" t="s">
        <v>93</v>
      </c>
      <c r="C12" s="21" t="s">
        <v>44</v>
      </c>
      <c r="D12" s="61" t="s">
        <v>45</v>
      </c>
      <c r="E12" s="64" t="s">
        <v>1</v>
      </c>
      <c r="F12" s="222"/>
      <c r="G12" s="63" t="s">
        <v>46</v>
      </c>
      <c r="H12" s="60" t="s">
        <v>47</v>
      </c>
      <c r="I12" s="60" t="s">
        <v>31</v>
      </c>
      <c r="J12" s="16" t="s">
        <v>48</v>
      </c>
      <c r="K12" s="62" t="s">
        <v>49</v>
      </c>
      <c r="L12" s="62" t="s">
        <v>50</v>
      </c>
      <c r="M12" s="63" t="s">
        <v>51</v>
      </c>
      <c r="N12" s="63" t="s">
        <v>30</v>
      </c>
      <c r="O12" s="60" t="s">
        <v>52</v>
      </c>
      <c r="P12" s="63" t="s">
        <v>47</v>
      </c>
      <c r="Q12" s="101" t="s">
        <v>16</v>
      </c>
      <c r="R12" s="101">
        <v>1</v>
      </c>
      <c r="S12" s="101">
        <v>2</v>
      </c>
      <c r="T12" s="101">
        <v>3</v>
      </c>
      <c r="U12" s="101" t="s">
        <v>53</v>
      </c>
      <c r="V12" s="16" t="s">
        <v>21</v>
      </c>
      <c r="W12" s="15" t="s">
        <v>54</v>
      </c>
      <c r="X12" s="15" t="s">
        <v>55</v>
      </c>
      <c r="Y12" s="68"/>
      <c r="Z12" s="68"/>
      <c r="AA12" s="68"/>
      <c r="AB12" s="68"/>
      <c r="AC12" s="68"/>
      <c r="AD12" s="68"/>
    </row>
    <row r="13" spans="1:30" x14ac:dyDescent="0.25">
      <c r="A13" s="7"/>
      <c r="B13" s="107" t="s">
        <v>125</v>
      </c>
      <c r="C13" s="108" t="s">
        <v>126</v>
      </c>
      <c r="D13" s="69" t="s">
        <v>77</v>
      </c>
      <c r="E13" s="109" t="s">
        <v>100</v>
      </c>
      <c r="F13" s="222"/>
      <c r="G13" s="70"/>
      <c r="H13" s="70"/>
      <c r="I13" s="110">
        <v>1</v>
      </c>
      <c r="J13" s="111"/>
      <c r="K13" s="111" t="s">
        <v>113</v>
      </c>
      <c r="L13" s="70"/>
      <c r="M13" s="110">
        <v>1</v>
      </c>
      <c r="N13" s="70"/>
      <c r="O13" s="110">
        <v>1</v>
      </c>
      <c r="P13" s="70"/>
      <c r="Q13" s="113"/>
      <c r="R13" s="113"/>
      <c r="S13" s="113"/>
      <c r="T13" s="113"/>
      <c r="U13" s="113"/>
      <c r="V13" s="112"/>
      <c r="W13" s="157" t="s">
        <v>127</v>
      </c>
      <c r="X13" s="70"/>
      <c r="Y13" s="68"/>
      <c r="Z13" s="68"/>
      <c r="AA13" s="68"/>
      <c r="AB13" s="68"/>
      <c r="AC13" s="68"/>
      <c r="AD13" s="68"/>
    </row>
    <row r="14" spans="1:30" x14ac:dyDescent="0.25">
      <c r="A14" s="22"/>
      <c r="B14" s="121"/>
      <c r="C14" s="122"/>
      <c r="D14" s="122"/>
      <c r="E14" s="77"/>
      <c r="F14" s="77"/>
      <c r="G14" s="78"/>
      <c r="H14" s="79"/>
      <c r="I14" s="76"/>
      <c r="J14" s="79"/>
      <c r="K14" s="76"/>
      <c r="L14" s="79"/>
      <c r="M14" s="76"/>
      <c r="N14" s="76"/>
      <c r="O14" s="76"/>
      <c r="P14" s="76"/>
      <c r="Q14" s="136"/>
      <c r="R14" s="136"/>
      <c r="S14" s="136"/>
      <c r="T14" s="136"/>
      <c r="U14" s="136"/>
      <c r="V14" s="76"/>
      <c r="W14" s="76"/>
      <c r="X14" s="80"/>
      <c r="Y14" s="68"/>
      <c r="Z14" s="68"/>
      <c r="AA14" s="68"/>
      <c r="AB14" s="68"/>
      <c r="AC14" s="68"/>
      <c r="AD14" s="68"/>
    </row>
    <row r="15" spans="1:30" x14ac:dyDescent="0.25">
      <c r="A15" s="7"/>
      <c r="B15" s="65" t="s">
        <v>81</v>
      </c>
      <c r="C15" s="21" t="s">
        <v>44</v>
      </c>
      <c r="D15" s="61" t="s">
        <v>45</v>
      </c>
      <c r="E15" s="64" t="s">
        <v>1</v>
      </c>
      <c r="F15" s="222"/>
      <c r="G15" s="63" t="s">
        <v>46</v>
      </c>
      <c r="H15" s="60" t="s">
        <v>47</v>
      </c>
      <c r="I15" s="60" t="s">
        <v>31</v>
      </c>
      <c r="J15" s="16" t="s">
        <v>48</v>
      </c>
      <c r="K15" s="62" t="s">
        <v>49</v>
      </c>
      <c r="L15" s="62" t="s">
        <v>50</v>
      </c>
      <c r="M15" s="63" t="s">
        <v>51</v>
      </c>
      <c r="N15" s="63" t="s">
        <v>30</v>
      </c>
      <c r="O15" s="60" t="s">
        <v>52</v>
      </c>
      <c r="P15" s="63" t="s">
        <v>47</v>
      </c>
      <c r="Q15" s="101" t="s">
        <v>16</v>
      </c>
      <c r="R15" s="101">
        <v>1</v>
      </c>
      <c r="S15" s="101">
        <v>2</v>
      </c>
      <c r="T15" s="101">
        <v>3</v>
      </c>
      <c r="U15" s="101" t="s">
        <v>53</v>
      </c>
      <c r="V15" s="16" t="s">
        <v>21</v>
      </c>
      <c r="W15" s="15" t="s">
        <v>54</v>
      </c>
      <c r="X15" s="15" t="s">
        <v>55</v>
      </c>
      <c r="Y15" s="68"/>
      <c r="Z15" s="68"/>
      <c r="AA15" s="68"/>
      <c r="AB15" s="68"/>
      <c r="AC15" s="68"/>
      <c r="AD15" s="68"/>
    </row>
    <row r="16" spans="1:30" x14ac:dyDescent="0.25">
      <c r="A16" s="7"/>
      <c r="B16" s="107" t="s">
        <v>128</v>
      </c>
      <c r="C16" s="108" t="s">
        <v>129</v>
      </c>
      <c r="D16" s="69" t="s">
        <v>77</v>
      </c>
      <c r="E16" s="109" t="s">
        <v>100</v>
      </c>
      <c r="F16" s="222"/>
      <c r="G16" s="70">
        <v>1</v>
      </c>
      <c r="H16" s="110"/>
      <c r="I16" s="110"/>
      <c r="J16" s="111" t="s">
        <v>78</v>
      </c>
      <c r="K16" s="111">
        <v>7</v>
      </c>
      <c r="L16" s="111"/>
      <c r="M16" s="111">
        <v>1</v>
      </c>
      <c r="N16" s="70"/>
      <c r="O16" s="110"/>
      <c r="P16" s="70">
        <v>3</v>
      </c>
      <c r="Q16" s="113" t="s">
        <v>156</v>
      </c>
      <c r="R16" s="113" t="s">
        <v>151</v>
      </c>
      <c r="S16" s="113" t="s">
        <v>70</v>
      </c>
      <c r="T16" s="113" t="s">
        <v>70</v>
      </c>
      <c r="U16" s="113"/>
      <c r="V16" s="112">
        <v>1</v>
      </c>
      <c r="W16" s="69" t="s">
        <v>130</v>
      </c>
      <c r="X16" s="70"/>
      <c r="Y16" s="68"/>
      <c r="Z16" s="68"/>
      <c r="AA16" s="68"/>
      <c r="AB16" s="68"/>
      <c r="AC16" s="68"/>
      <c r="AD16" s="68"/>
    </row>
    <row r="17" spans="1:32" x14ac:dyDescent="0.25">
      <c r="A17" s="22"/>
      <c r="B17" s="107" t="s">
        <v>131</v>
      </c>
      <c r="C17" s="108" t="s">
        <v>132</v>
      </c>
      <c r="D17" s="69" t="s">
        <v>77</v>
      </c>
      <c r="E17" s="109" t="s">
        <v>98</v>
      </c>
      <c r="F17" s="89"/>
      <c r="G17" s="70">
        <v>1</v>
      </c>
      <c r="H17" s="110"/>
      <c r="I17" s="110"/>
      <c r="J17" s="111" t="s">
        <v>78</v>
      </c>
      <c r="K17" s="111">
        <v>2</v>
      </c>
      <c r="L17" s="111" t="s">
        <v>133</v>
      </c>
      <c r="M17" s="111">
        <v>1</v>
      </c>
      <c r="N17" s="70"/>
      <c r="O17" s="110"/>
      <c r="P17" s="70">
        <v>1</v>
      </c>
      <c r="Q17" s="113" t="s">
        <v>157</v>
      </c>
      <c r="R17" s="113" t="s">
        <v>151</v>
      </c>
      <c r="S17" s="113" t="s">
        <v>68</v>
      </c>
      <c r="T17" s="113" t="s">
        <v>67</v>
      </c>
      <c r="U17" s="113" t="s">
        <v>79</v>
      </c>
      <c r="V17" s="112">
        <v>0.54545454545454541</v>
      </c>
      <c r="W17" s="69" t="s">
        <v>134</v>
      </c>
      <c r="X17" s="70">
        <v>1520</v>
      </c>
      <c r="Y17" s="68"/>
      <c r="Z17" s="68"/>
      <c r="AA17" s="68"/>
      <c r="AB17" s="68"/>
      <c r="AC17" s="68"/>
      <c r="AD17" s="68"/>
    </row>
    <row r="18" spans="1:32" x14ac:dyDescent="0.25">
      <c r="A18" s="22"/>
      <c r="B18" s="21" t="s">
        <v>7</v>
      </c>
      <c r="C18" s="16"/>
      <c r="D18" s="15"/>
      <c r="E18" s="71"/>
      <c r="F18" s="72"/>
      <c r="G18" s="17">
        <f>SUM(G13:G17)</f>
        <v>2</v>
      </c>
      <c r="H18" s="17"/>
      <c r="I18" s="17"/>
      <c r="J18" s="16"/>
      <c r="K18" s="16"/>
      <c r="L18" s="16"/>
      <c r="M18" s="17">
        <v>2</v>
      </c>
      <c r="N18" s="17"/>
      <c r="O18" s="17"/>
      <c r="P18" s="17">
        <f t="shared" ref="P18" si="1">SUM(P13:P17)</f>
        <v>4</v>
      </c>
      <c r="Q18" s="74" t="s">
        <v>158</v>
      </c>
      <c r="R18" s="74" t="s">
        <v>159</v>
      </c>
      <c r="S18" s="74" t="s">
        <v>71</v>
      </c>
      <c r="T18" s="74" t="s">
        <v>160</v>
      </c>
      <c r="U18" s="74" t="s">
        <v>79</v>
      </c>
      <c r="V18" s="33">
        <v>0.68799999999999994</v>
      </c>
      <c r="W18" s="73"/>
      <c r="X18" s="74"/>
      <c r="Y18" s="68"/>
      <c r="Z18" s="68"/>
      <c r="AA18" s="68"/>
      <c r="AB18" s="68"/>
      <c r="AC18" s="68"/>
      <c r="AD18" s="68"/>
    </row>
    <row r="19" spans="1:32" x14ac:dyDescent="0.25">
      <c r="A19" s="22"/>
      <c r="B19" s="121"/>
      <c r="C19" s="122"/>
      <c r="D19" s="122"/>
      <c r="E19" s="77"/>
      <c r="F19" s="77"/>
      <c r="G19" s="78"/>
      <c r="H19" s="79"/>
      <c r="I19" s="76"/>
      <c r="J19" s="79"/>
      <c r="K19" s="76"/>
      <c r="L19" s="79"/>
      <c r="M19" s="76"/>
      <c r="N19" s="76"/>
      <c r="O19" s="76"/>
      <c r="P19" s="76"/>
      <c r="Q19" s="136"/>
      <c r="R19" s="136"/>
      <c r="S19" s="136"/>
      <c r="T19" s="136"/>
      <c r="U19" s="136"/>
      <c r="V19" s="76"/>
      <c r="W19" s="76"/>
      <c r="X19" s="80"/>
      <c r="Y19" s="68"/>
      <c r="Z19" s="68"/>
      <c r="AA19" s="68"/>
      <c r="AB19" s="68"/>
      <c r="AC19" s="68"/>
      <c r="AD19" s="68"/>
    </row>
    <row r="20" spans="1:32" s="8" customFormat="1" ht="18.75" customHeight="1" x14ac:dyDescent="0.2">
      <c r="A20" s="7"/>
      <c r="B20" s="123" t="s">
        <v>82</v>
      </c>
      <c r="C20" s="66"/>
      <c r="D20" s="67"/>
      <c r="E20" s="67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9"/>
      <c r="R20" s="99"/>
      <c r="S20" s="99"/>
      <c r="T20" s="99"/>
      <c r="U20" s="99"/>
      <c r="V20" s="66"/>
      <c r="W20" s="67"/>
      <c r="X20" s="32"/>
      <c r="Y20" s="23"/>
      <c r="Z20" s="23"/>
      <c r="AA20" s="23"/>
      <c r="AB20" s="23"/>
      <c r="AC20" s="23"/>
      <c r="AD20" s="23"/>
      <c r="AE20" s="23"/>
      <c r="AF20" s="23"/>
    </row>
    <row r="21" spans="1:32" s="124" customFormat="1" ht="15" customHeight="1" x14ac:dyDescent="0.2">
      <c r="A21" s="22"/>
      <c r="B21" s="65" t="s">
        <v>43</v>
      </c>
      <c r="C21" s="21" t="s">
        <v>83</v>
      </c>
      <c r="D21" s="61" t="s">
        <v>45</v>
      </c>
      <c r="E21" s="64" t="s">
        <v>1</v>
      </c>
      <c r="F21" s="37"/>
      <c r="G21" s="63" t="s">
        <v>46</v>
      </c>
      <c r="H21" s="60" t="s">
        <v>47</v>
      </c>
      <c r="I21" s="60" t="s">
        <v>31</v>
      </c>
      <c r="J21" s="16" t="s">
        <v>48</v>
      </c>
      <c r="K21" s="62" t="s">
        <v>49</v>
      </c>
      <c r="L21" s="62" t="s">
        <v>50</v>
      </c>
      <c r="M21" s="63" t="s">
        <v>51</v>
      </c>
      <c r="N21" s="63" t="s">
        <v>30</v>
      </c>
      <c r="O21" s="60" t="s">
        <v>52</v>
      </c>
      <c r="P21" s="63" t="s">
        <v>47</v>
      </c>
      <c r="Q21" s="101" t="s">
        <v>16</v>
      </c>
      <c r="R21" s="101">
        <v>1</v>
      </c>
      <c r="S21" s="101">
        <v>2</v>
      </c>
      <c r="T21" s="101">
        <v>3</v>
      </c>
      <c r="U21" s="101" t="s">
        <v>53</v>
      </c>
      <c r="V21" s="16" t="s">
        <v>84</v>
      </c>
      <c r="W21" s="15" t="s">
        <v>54</v>
      </c>
      <c r="X21" s="15" t="s">
        <v>55</v>
      </c>
      <c r="Y21" s="23"/>
      <c r="Z21" s="23"/>
      <c r="AA21" s="23"/>
      <c r="AB21" s="23"/>
      <c r="AC21" s="23"/>
      <c r="AD21" s="23"/>
      <c r="AE21" s="23"/>
      <c r="AF21" s="23"/>
    </row>
    <row r="22" spans="1:32" s="124" customFormat="1" ht="15" customHeight="1" x14ac:dyDescent="0.2">
      <c r="A22" s="22"/>
      <c r="B22" s="69" t="s">
        <v>135</v>
      </c>
      <c r="C22" s="127" t="s">
        <v>136</v>
      </c>
      <c r="D22" s="69" t="s">
        <v>86</v>
      </c>
      <c r="E22" s="128" t="s">
        <v>99</v>
      </c>
      <c r="F22" s="37"/>
      <c r="G22" s="129"/>
      <c r="H22" s="130" t="s">
        <v>137</v>
      </c>
      <c r="I22" s="129"/>
      <c r="J22" s="131" t="s">
        <v>78</v>
      </c>
      <c r="K22" s="131">
        <v>1</v>
      </c>
      <c r="L22" s="130"/>
      <c r="M22" s="132">
        <v>1</v>
      </c>
      <c r="N22" s="133"/>
      <c r="O22" s="133"/>
      <c r="P22" s="133"/>
      <c r="Q22" s="137" t="s">
        <v>71</v>
      </c>
      <c r="R22" s="137" t="s">
        <v>68</v>
      </c>
      <c r="S22" s="137" t="s">
        <v>70</v>
      </c>
      <c r="T22" s="137"/>
      <c r="U22" s="137"/>
      <c r="V22" s="134">
        <v>0.75</v>
      </c>
      <c r="W22" s="128" t="s">
        <v>118</v>
      </c>
      <c r="X22" s="70">
        <v>5000</v>
      </c>
      <c r="Y22" s="23"/>
      <c r="Z22" s="23"/>
      <c r="AA22" s="23"/>
      <c r="AB22" s="23"/>
      <c r="AC22" s="23"/>
      <c r="AD22" s="23"/>
      <c r="AE22" s="23"/>
      <c r="AF22" s="23"/>
    </row>
    <row r="23" spans="1:32" s="124" customFormat="1" ht="15" customHeight="1" x14ac:dyDescent="0.2">
      <c r="A23" s="22"/>
      <c r="B23" s="158" t="s">
        <v>138</v>
      </c>
      <c r="C23" s="159" t="s">
        <v>139</v>
      </c>
      <c r="D23" s="158" t="s">
        <v>140</v>
      </c>
      <c r="E23" s="160" t="s">
        <v>99</v>
      </c>
      <c r="F23" s="37"/>
      <c r="G23" s="161"/>
      <c r="H23" s="161"/>
      <c r="I23" s="161">
        <v>1</v>
      </c>
      <c r="J23" s="30"/>
      <c r="K23" s="30" t="s">
        <v>88</v>
      </c>
      <c r="L23" s="162"/>
      <c r="M23" s="162">
        <v>1</v>
      </c>
      <c r="N23" s="163" t="s">
        <v>137</v>
      </c>
      <c r="O23" s="162"/>
      <c r="P23" s="162">
        <v>2</v>
      </c>
      <c r="Q23" s="163" t="s">
        <v>210</v>
      </c>
      <c r="R23" s="163" t="s">
        <v>71</v>
      </c>
      <c r="S23" s="163" t="s">
        <v>70</v>
      </c>
      <c r="T23" s="163" t="s">
        <v>70</v>
      </c>
      <c r="U23" s="163" t="s">
        <v>67</v>
      </c>
      <c r="V23" s="164">
        <v>0.66666666666666663</v>
      </c>
      <c r="W23" s="160" t="s">
        <v>118</v>
      </c>
      <c r="X23" s="30">
        <v>1620</v>
      </c>
      <c r="Y23" s="23"/>
      <c r="Z23" s="23"/>
      <c r="AA23" s="23"/>
      <c r="AB23" s="23"/>
      <c r="AC23" s="23"/>
      <c r="AD23" s="23"/>
      <c r="AE23" s="23"/>
      <c r="AF23" s="23"/>
    </row>
    <row r="24" spans="1:32" s="124" customFormat="1" ht="15" customHeight="1" x14ac:dyDescent="0.2">
      <c r="A24" s="22"/>
      <c r="B24" s="158" t="s">
        <v>95</v>
      </c>
      <c r="C24" s="159" t="s">
        <v>141</v>
      </c>
      <c r="D24" s="158" t="s">
        <v>140</v>
      </c>
      <c r="E24" s="160" t="s">
        <v>99</v>
      </c>
      <c r="F24" s="37"/>
      <c r="G24" s="161">
        <v>1</v>
      </c>
      <c r="H24" s="161"/>
      <c r="I24" s="161"/>
      <c r="J24" s="163" t="s">
        <v>78</v>
      </c>
      <c r="K24" s="163">
        <v>7</v>
      </c>
      <c r="L24" s="162"/>
      <c r="M24" s="162">
        <v>1</v>
      </c>
      <c r="N24" s="163"/>
      <c r="O24" s="162"/>
      <c r="P24" s="162">
        <v>1</v>
      </c>
      <c r="Q24" s="163" t="s">
        <v>211</v>
      </c>
      <c r="R24" s="163" t="s">
        <v>79</v>
      </c>
      <c r="S24" s="163" t="s">
        <v>69</v>
      </c>
      <c r="T24" s="163" t="s">
        <v>147</v>
      </c>
      <c r="U24" s="163"/>
      <c r="V24" s="164">
        <v>0.2</v>
      </c>
      <c r="W24" s="160" t="s">
        <v>94</v>
      </c>
      <c r="X24" s="30">
        <v>1110</v>
      </c>
      <c r="Y24" s="23"/>
      <c r="Z24" s="23"/>
      <c r="AA24" s="23"/>
      <c r="AB24" s="23"/>
      <c r="AC24" s="23"/>
      <c r="AD24" s="23"/>
      <c r="AE24" s="23"/>
      <c r="AF24" s="23"/>
    </row>
    <row r="25" spans="1:32" s="124" customFormat="1" ht="15" customHeight="1" x14ac:dyDescent="0.2">
      <c r="A25" s="22"/>
      <c r="B25" s="69" t="s">
        <v>142</v>
      </c>
      <c r="C25" s="127" t="s">
        <v>143</v>
      </c>
      <c r="D25" s="69" t="s">
        <v>86</v>
      </c>
      <c r="E25" s="128" t="s">
        <v>99</v>
      </c>
      <c r="F25" s="37"/>
      <c r="G25" s="129">
        <v>1</v>
      </c>
      <c r="H25" s="130"/>
      <c r="I25" s="129"/>
      <c r="J25" s="131" t="s">
        <v>78</v>
      </c>
      <c r="K25" s="131">
        <v>6</v>
      </c>
      <c r="L25" s="130"/>
      <c r="M25" s="132">
        <v>1</v>
      </c>
      <c r="N25" s="133"/>
      <c r="O25" s="133"/>
      <c r="P25" s="133">
        <v>1</v>
      </c>
      <c r="Q25" s="137" t="s">
        <v>212</v>
      </c>
      <c r="R25" s="137" t="s">
        <v>147</v>
      </c>
      <c r="S25" s="137" t="s">
        <v>68</v>
      </c>
      <c r="T25" s="137" t="s">
        <v>70</v>
      </c>
      <c r="U25" s="137" t="s">
        <v>147</v>
      </c>
      <c r="V25" s="134">
        <v>0.5</v>
      </c>
      <c r="W25" s="128" t="s">
        <v>144</v>
      </c>
      <c r="X25" s="70">
        <v>1900</v>
      </c>
      <c r="Y25" s="23"/>
      <c r="Z25" s="23"/>
      <c r="AA25" s="23"/>
      <c r="AB25" s="23"/>
      <c r="AC25" s="23"/>
      <c r="AD25" s="23"/>
      <c r="AE25" s="23"/>
      <c r="AF25" s="23"/>
    </row>
    <row r="26" spans="1:32" s="124" customFormat="1" ht="15" customHeight="1" x14ac:dyDescent="0.2">
      <c r="A26" s="7"/>
      <c r="B26" s="21" t="s">
        <v>7</v>
      </c>
      <c r="C26" s="16"/>
      <c r="D26" s="15"/>
      <c r="E26" s="71"/>
      <c r="F26" s="37"/>
      <c r="G26" s="17">
        <f>SUM(G22:G25)</f>
        <v>2</v>
      </c>
      <c r="H26" s="17">
        <v>1</v>
      </c>
      <c r="I26" s="17">
        <f>SUM(I22:I25)</f>
        <v>1</v>
      </c>
      <c r="J26" s="16"/>
      <c r="K26" s="16"/>
      <c r="L26" s="16"/>
      <c r="M26" s="17">
        <f t="shared" ref="M26:P26" si="2">SUM(M22:M25)</f>
        <v>4</v>
      </c>
      <c r="N26" s="17">
        <v>1</v>
      </c>
      <c r="O26" s="17"/>
      <c r="P26" s="17">
        <f t="shared" si="2"/>
        <v>4</v>
      </c>
      <c r="Q26" s="74" t="s">
        <v>213</v>
      </c>
      <c r="R26" s="74" t="s">
        <v>214</v>
      </c>
      <c r="S26" s="74" t="s">
        <v>215</v>
      </c>
      <c r="T26" s="74" t="s">
        <v>68</v>
      </c>
      <c r="U26" s="74" t="s">
        <v>216</v>
      </c>
      <c r="V26" s="33">
        <v>0.54200000000000004</v>
      </c>
      <c r="W26" s="73"/>
      <c r="X26" s="74"/>
      <c r="Y26" s="23"/>
      <c r="Z26" s="23"/>
      <c r="AA26" s="23"/>
      <c r="AB26" s="23"/>
      <c r="AC26" s="23"/>
      <c r="AD26" s="23"/>
      <c r="AE26" s="23"/>
      <c r="AF26" s="23"/>
    </row>
    <row r="27" spans="1:32" x14ac:dyDescent="0.25">
      <c r="A27" s="22"/>
      <c r="B27" s="118" t="s">
        <v>56</v>
      </c>
      <c r="C27" s="83" t="s">
        <v>145</v>
      </c>
      <c r="D27" s="125"/>
      <c r="E27" s="84"/>
      <c r="F27" s="85"/>
      <c r="G27" s="119"/>
      <c r="H27" s="84"/>
      <c r="I27" s="86"/>
      <c r="J27" s="84"/>
      <c r="K27" s="84"/>
      <c r="L27" s="84"/>
      <c r="M27" s="84"/>
      <c r="N27" s="84"/>
      <c r="O27" s="84"/>
      <c r="P27" s="84"/>
      <c r="Q27" s="135"/>
      <c r="R27" s="102"/>
      <c r="S27" s="135"/>
      <c r="T27" s="135"/>
      <c r="U27" s="135"/>
      <c r="V27" s="84"/>
      <c r="W27" s="83"/>
      <c r="X27" s="87"/>
      <c r="Y27" s="68"/>
      <c r="Z27" s="68"/>
      <c r="AA27" s="68"/>
      <c r="AB27" s="68"/>
      <c r="AC27" s="68"/>
      <c r="AD27" s="68"/>
    </row>
    <row r="28" spans="1:32" x14ac:dyDescent="0.25">
      <c r="A28" s="22"/>
      <c r="B28" s="126"/>
      <c r="C28" s="76"/>
      <c r="D28" s="122"/>
      <c r="E28" s="77"/>
      <c r="F28" s="77"/>
      <c r="G28" s="76"/>
      <c r="H28" s="79"/>
      <c r="I28" s="79"/>
      <c r="J28" s="79"/>
      <c r="K28" s="79"/>
      <c r="L28" s="79"/>
      <c r="M28" s="76"/>
      <c r="N28" s="79"/>
      <c r="O28" s="79"/>
      <c r="P28" s="79"/>
      <c r="Q28" s="106"/>
      <c r="R28" s="136"/>
      <c r="S28" s="106"/>
      <c r="T28" s="106"/>
      <c r="U28" s="106"/>
      <c r="V28" s="79"/>
      <c r="W28" s="76"/>
      <c r="X28" s="80"/>
      <c r="Y28" s="68"/>
      <c r="Z28" s="68"/>
      <c r="AA28" s="68"/>
      <c r="AB28" s="68"/>
      <c r="AC28" s="68"/>
      <c r="AD28" s="68"/>
    </row>
    <row r="29" spans="1:32" s="124" customFormat="1" ht="15" customHeight="1" x14ac:dyDescent="0.25">
      <c r="A29" s="22"/>
      <c r="B29" s="75"/>
      <c r="C29" s="35"/>
      <c r="D29" s="75"/>
      <c r="E29" s="81"/>
      <c r="F29" s="27"/>
      <c r="G29" s="35"/>
      <c r="H29" s="37"/>
      <c r="I29" s="35"/>
      <c r="J29" s="23"/>
      <c r="K29" s="23"/>
      <c r="L29" s="23"/>
      <c r="M29" s="35"/>
      <c r="N29" s="35"/>
      <c r="O29" s="35"/>
      <c r="P29" s="35"/>
      <c r="Q29" s="103"/>
      <c r="R29" s="103"/>
      <c r="S29" s="103"/>
      <c r="T29" s="103"/>
      <c r="U29" s="103"/>
      <c r="V29" s="35"/>
      <c r="W29" s="75"/>
      <c r="X29" s="35"/>
      <c r="Y29" s="23"/>
      <c r="Z29" s="23"/>
      <c r="AA29" s="23"/>
      <c r="AB29" s="23"/>
      <c r="AC29" s="23"/>
      <c r="AD29" s="23"/>
      <c r="AE29" s="23"/>
      <c r="AF29" s="23"/>
    </row>
    <row r="30" spans="1:32" s="124" customFormat="1" ht="15" customHeight="1" x14ac:dyDescent="0.25">
      <c r="A30" s="22"/>
      <c r="B30" s="75"/>
      <c r="C30" s="35"/>
      <c r="D30" s="75"/>
      <c r="E30" s="81"/>
      <c r="F30" s="27"/>
      <c r="G30" s="35"/>
      <c r="H30" s="37"/>
      <c r="I30" s="35"/>
      <c r="J30" s="23"/>
      <c r="K30" s="23"/>
      <c r="L30" s="23"/>
      <c r="M30" s="35"/>
      <c r="N30" s="35"/>
      <c r="O30" s="35"/>
      <c r="P30" s="35"/>
      <c r="Q30" s="103"/>
      <c r="R30" s="103"/>
      <c r="S30" s="103"/>
      <c r="T30" s="103"/>
      <c r="U30" s="103"/>
      <c r="V30" s="35"/>
      <c r="W30" s="75"/>
      <c r="X30" s="35"/>
      <c r="Y30" s="23"/>
      <c r="Z30" s="23"/>
      <c r="AA30" s="23"/>
      <c r="AB30" s="23"/>
      <c r="AC30" s="23"/>
      <c r="AD30" s="23"/>
      <c r="AE30" s="23"/>
      <c r="AF30" s="23"/>
    </row>
    <row r="31" spans="1:32" x14ac:dyDescent="0.25">
      <c r="A31" s="22"/>
      <c r="B31" s="75"/>
      <c r="C31" s="35"/>
      <c r="D31" s="75"/>
      <c r="E31" s="81"/>
      <c r="G31" s="35"/>
      <c r="H31" s="37"/>
      <c r="I31" s="35"/>
      <c r="J31" s="23"/>
      <c r="K31" s="23"/>
      <c r="L31" s="23"/>
      <c r="M31" s="35"/>
      <c r="N31" s="35"/>
      <c r="O31" s="35"/>
      <c r="P31" s="35"/>
      <c r="Q31" s="103"/>
      <c r="R31" s="103"/>
      <c r="S31" s="103"/>
      <c r="T31" s="103"/>
      <c r="U31" s="103"/>
      <c r="V31" s="35"/>
      <c r="W31" s="75"/>
      <c r="X31" s="35"/>
      <c r="Y31" s="68"/>
      <c r="Z31" s="68"/>
      <c r="AA31" s="68"/>
      <c r="AB31" s="68"/>
      <c r="AC31" s="68"/>
      <c r="AD31" s="68"/>
    </row>
    <row r="32" spans="1:32" s="124" customFormat="1" ht="15" customHeight="1" x14ac:dyDescent="0.25">
      <c r="A32" s="22"/>
      <c r="B32" s="75"/>
      <c r="C32" s="35"/>
      <c r="D32" s="75"/>
      <c r="E32" s="81"/>
      <c r="F32" s="27"/>
      <c r="G32" s="35"/>
      <c r="H32" s="37"/>
      <c r="I32" s="35"/>
      <c r="J32" s="23"/>
      <c r="K32" s="23"/>
      <c r="L32" s="23"/>
      <c r="M32" s="35"/>
      <c r="N32" s="35"/>
      <c r="O32" s="35"/>
      <c r="P32" s="35"/>
      <c r="Q32" s="103"/>
      <c r="R32" s="103"/>
      <c r="S32" s="103"/>
      <c r="T32" s="103"/>
      <c r="U32" s="103"/>
      <c r="V32" s="35"/>
      <c r="W32" s="75"/>
      <c r="X32" s="35"/>
      <c r="Y32" s="23"/>
      <c r="Z32" s="23"/>
      <c r="AA32" s="23"/>
      <c r="AB32" s="23"/>
      <c r="AC32" s="23"/>
      <c r="AD32" s="23"/>
      <c r="AE32" s="23"/>
      <c r="AF32" s="23"/>
    </row>
    <row r="33" spans="1:32" s="124" customFormat="1" ht="15" customHeight="1" x14ac:dyDescent="0.25">
      <c r="A33" s="22"/>
      <c r="B33" s="75"/>
      <c r="C33" s="35"/>
      <c r="D33" s="75"/>
      <c r="E33" s="81"/>
      <c r="F33" s="27"/>
      <c r="G33" s="35"/>
      <c r="H33" s="37"/>
      <c r="I33" s="35"/>
      <c r="J33" s="23"/>
      <c r="K33" s="23"/>
      <c r="L33" s="23"/>
      <c r="M33" s="35"/>
      <c r="N33" s="35"/>
      <c r="O33" s="35"/>
      <c r="P33" s="35"/>
      <c r="Q33" s="103"/>
      <c r="R33" s="103"/>
      <c r="S33" s="103"/>
      <c r="T33" s="103"/>
      <c r="U33" s="103"/>
      <c r="V33" s="35"/>
      <c r="W33" s="75"/>
      <c r="X33" s="35"/>
      <c r="Y33" s="23"/>
      <c r="Z33" s="23"/>
      <c r="AA33" s="23"/>
      <c r="AB33" s="23"/>
      <c r="AC33" s="23"/>
      <c r="AD33" s="23"/>
      <c r="AE33" s="23"/>
      <c r="AF33" s="23"/>
    </row>
    <row r="34" spans="1:32" s="124" customFormat="1" ht="15" customHeight="1" x14ac:dyDescent="0.25">
      <c r="A34" s="22"/>
      <c r="B34" s="75"/>
      <c r="C34" s="35"/>
      <c r="D34" s="75"/>
      <c r="E34" s="81"/>
      <c r="F34" s="27"/>
      <c r="G34" s="35"/>
      <c r="H34" s="37"/>
      <c r="I34" s="35"/>
      <c r="J34" s="23"/>
      <c r="K34" s="23"/>
      <c r="L34" s="23"/>
      <c r="M34" s="35"/>
      <c r="N34" s="35"/>
      <c r="O34" s="35"/>
      <c r="P34" s="35"/>
      <c r="Q34" s="103"/>
      <c r="R34" s="103"/>
      <c r="S34" s="103"/>
      <c r="T34" s="103"/>
      <c r="U34" s="103"/>
      <c r="V34" s="35"/>
      <c r="W34" s="75"/>
      <c r="X34" s="35"/>
      <c r="Y34" s="23"/>
      <c r="Z34" s="23"/>
      <c r="AA34" s="23"/>
      <c r="AB34" s="23"/>
      <c r="AC34" s="23"/>
      <c r="AD34" s="23"/>
      <c r="AE34" s="23"/>
      <c r="AF34" s="23"/>
    </row>
    <row r="35" spans="1:32" s="124" customFormat="1" ht="15" customHeight="1" x14ac:dyDescent="0.25">
      <c r="A35" s="22"/>
      <c r="B35" s="75"/>
      <c r="C35" s="35"/>
      <c r="D35" s="75"/>
      <c r="E35" s="81"/>
      <c r="F35" s="27"/>
      <c r="G35" s="35"/>
      <c r="H35" s="37"/>
      <c r="I35" s="35"/>
      <c r="J35" s="23"/>
      <c r="K35" s="23"/>
      <c r="L35" s="23"/>
      <c r="M35" s="35"/>
      <c r="N35" s="35"/>
      <c r="O35" s="35"/>
      <c r="P35" s="35"/>
      <c r="Q35" s="103"/>
      <c r="R35" s="103"/>
      <c r="S35" s="103"/>
      <c r="T35" s="103"/>
      <c r="U35" s="103"/>
      <c r="V35" s="35"/>
      <c r="W35" s="75"/>
      <c r="X35" s="35"/>
      <c r="Y35" s="23"/>
      <c r="Z35" s="23"/>
      <c r="AA35" s="23"/>
      <c r="AB35" s="23"/>
      <c r="AC35" s="23"/>
      <c r="AD35" s="23"/>
      <c r="AE35" s="23"/>
      <c r="AF35" s="23"/>
    </row>
    <row r="36" spans="1:32" s="124" customFormat="1" ht="15" customHeight="1" x14ac:dyDescent="0.25">
      <c r="A36" s="22"/>
      <c r="B36" s="75"/>
      <c r="C36" s="35"/>
      <c r="D36" s="75"/>
      <c r="E36" s="81"/>
      <c r="F36" s="27"/>
      <c r="G36" s="35"/>
      <c r="H36" s="37"/>
      <c r="I36" s="35"/>
      <c r="J36" s="23"/>
      <c r="K36" s="23"/>
      <c r="L36" s="23"/>
      <c r="M36" s="35"/>
      <c r="N36" s="35"/>
      <c r="O36" s="35"/>
      <c r="P36" s="35"/>
      <c r="Q36" s="103"/>
      <c r="R36" s="103"/>
      <c r="S36" s="103"/>
      <c r="T36" s="103"/>
      <c r="U36" s="103"/>
      <c r="V36" s="35"/>
      <c r="W36" s="75"/>
      <c r="X36" s="35"/>
      <c r="Y36" s="23"/>
      <c r="Z36" s="23"/>
      <c r="AA36" s="23"/>
      <c r="AB36" s="23"/>
      <c r="AC36" s="23"/>
      <c r="AD36" s="23"/>
      <c r="AE36" s="23"/>
      <c r="AF36" s="23"/>
    </row>
    <row r="37" spans="1:32" s="124" customFormat="1" ht="15" customHeight="1" x14ac:dyDescent="0.25">
      <c r="A37" s="22"/>
      <c r="B37" s="75"/>
      <c r="C37" s="35"/>
      <c r="D37" s="75"/>
      <c r="E37" s="81"/>
      <c r="F37" s="27"/>
      <c r="G37" s="35"/>
      <c r="H37" s="37"/>
      <c r="I37" s="35"/>
      <c r="J37" s="23"/>
      <c r="K37" s="23"/>
      <c r="L37" s="23"/>
      <c r="M37" s="35"/>
      <c r="N37" s="35"/>
      <c r="O37" s="35"/>
      <c r="P37" s="35"/>
      <c r="Q37" s="103"/>
      <c r="R37" s="103"/>
      <c r="S37" s="103"/>
      <c r="T37" s="103"/>
      <c r="U37" s="103"/>
      <c r="V37" s="35"/>
      <c r="W37" s="75"/>
      <c r="X37" s="35"/>
      <c r="Y37" s="23"/>
      <c r="Z37" s="23"/>
      <c r="AA37" s="23"/>
      <c r="AB37" s="23"/>
      <c r="AC37" s="23"/>
      <c r="AD37" s="23"/>
      <c r="AE37" s="23"/>
      <c r="AF37" s="23"/>
    </row>
    <row r="38" spans="1:32" x14ac:dyDescent="0.25">
      <c r="A38" s="22"/>
      <c r="B38" s="75"/>
      <c r="C38" s="35"/>
      <c r="D38" s="75"/>
      <c r="E38" s="81"/>
      <c r="G38" s="35"/>
      <c r="H38" s="37"/>
      <c r="I38" s="35"/>
      <c r="J38" s="23"/>
      <c r="K38" s="23"/>
      <c r="L38" s="23"/>
      <c r="M38" s="35"/>
      <c r="N38" s="35"/>
      <c r="O38" s="35"/>
      <c r="P38" s="35"/>
      <c r="Q38" s="103"/>
      <c r="R38" s="103"/>
      <c r="S38" s="103"/>
      <c r="T38" s="103"/>
      <c r="U38" s="103"/>
      <c r="V38" s="35"/>
      <c r="W38" s="75"/>
      <c r="X38" s="35"/>
      <c r="Y38" s="68"/>
      <c r="Z38" s="68"/>
      <c r="AA38" s="68"/>
      <c r="AB38" s="68"/>
      <c r="AC38" s="68"/>
      <c r="AD38" s="68"/>
    </row>
    <row r="39" spans="1:32" x14ac:dyDescent="0.25">
      <c r="A39" s="22"/>
      <c r="B39" s="75"/>
      <c r="C39" s="35"/>
      <c r="D39" s="75"/>
      <c r="E39" s="81"/>
      <c r="G39" s="35"/>
      <c r="H39" s="37"/>
      <c r="I39" s="35"/>
      <c r="J39" s="23"/>
      <c r="K39" s="23"/>
      <c r="L39" s="23"/>
      <c r="M39" s="35"/>
      <c r="N39" s="35"/>
      <c r="O39" s="35"/>
      <c r="P39" s="35"/>
      <c r="Q39" s="103"/>
      <c r="R39" s="103"/>
      <c r="S39" s="103"/>
      <c r="T39" s="103"/>
      <c r="U39" s="103"/>
      <c r="V39" s="35"/>
      <c r="W39" s="75"/>
      <c r="X39" s="35"/>
      <c r="Y39" s="68"/>
      <c r="Z39" s="68"/>
      <c r="AA39" s="68"/>
      <c r="AB39" s="68"/>
      <c r="AC39" s="68"/>
      <c r="AD39" s="68"/>
    </row>
    <row r="40" spans="1:32" x14ac:dyDescent="0.25">
      <c r="A40" s="22"/>
      <c r="B40" s="75"/>
      <c r="C40" s="35"/>
      <c r="D40" s="75"/>
      <c r="E40" s="81"/>
      <c r="G40" s="35"/>
      <c r="H40" s="37"/>
      <c r="I40" s="35"/>
      <c r="J40" s="23"/>
      <c r="K40" s="23"/>
      <c r="L40" s="23"/>
      <c r="M40" s="35"/>
      <c r="N40" s="35"/>
      <c r="O40" s="35"/>
      <c r="P40" s="35"/>
      <c r="Q40" s="103"/>
      <c r="R40" s="103"/>
      <c r="S40" s="103"/>
      <c r="T40" s="103"/>
      <c r="U40" s="103"/>
      <c r="V40" s="35"/>
      <c r="W40" s="75"/>
      <c r="X40" s="35"/>
      <c r="Y40" s="68"/>
      <c r="Z40" s="68"/>
      <c r="AA40" s="68"/>
      <c r="AB40" s="68"/>
      <c r="AC40" s="68"/>
      <c r="AD40" s="68"/>
    </row>
    <row r="41" spans="1:32" x14ac:dyDescent="0.25">
      <c r="A41" s="22"/>
      <c r="B41" s="75"/>
      <c r="C41" s="35"/>
      <c r="D41" s="75"/>
      <c r="E41" s="81"/>
      <c r="G41" s="35"/>
      <c r="H41" s="37"/>
      <c r="I41" s="35"/>
      <c r="J41" s="23"/>
      <c r="K41" s="23"/>
      <c r="L41" s="23"/>
      <c r="M41" s="35"/>
      <c r="N41" s="35"/>
      <c r="O41" s="35"/>
      <c r="P41" s="35"/>
      <c r="Q41" s="103"/>
      <c r="R41" s="103"/>
      <c r="S41" s="103"/>
      <c r="T41" s="103"/>
      <c r="U41" s="103"/>
      <c r="V41" s="35"/>
      <c r="W41" s="75"/>
      <c r="X41" s="35"/>
      <c r="Y41" s="68"/>
      <c r="Z41" s="68"/>
      <c r="AA41" s="68"/>
      <c r="AB41" s="68"/>
      <c r="AC41" s="68"/>
      <c r="AD41" s="68"/>
    </row>
    <row r="42" spans="1:32" x14ac:dyDescent="0.25">
      <c r="A42" s="22"/>
      <c r="B42" s="75"/>
      <c r="C42" s="35"/>
      <c r="D42" s="75"/>
      <c r="E42" s="81"/>
      <c r="G42" s="35"/>
      <c r="H42" s="37"/>
      <c r="I42" s="35"/>
      <c r="J42" s="23"/>
      <c r="K42" s="23"/>
      <c r="L42" s="23"/>
      <c r="M42" s="35"/>
      <c r="N42" s="35"/>
      <c r="O42" s="35"/>
      <c r="P42" s="35"/>
      <c r="Q42" s="103"/>
      <c r="R42" s="103"/>
      <c r="S42" s="103"/>
      <c r="T42" s="103"/>
      <c r="U42" s="103"/>
      <c r="V42" s="35"/>
      <c r="W42" s="75"/>
      <c r="X42" s="35"/>
      <c r="Y42" s="68"/>
      <c r="Z42" s="68"/>
      <c r="AA42" s="68"/>
      <c r="AB42" s="68"/>
      <c r="AC42" s="68"/>
      <c r="AD42" s="68"/>
    </row>
    <row r="43" spans="1:32" x14ac:dyDescent="0.25">
      <c r="A43" s="22"/>
      <c r="B43" s="75"/>
      <c r="C43" s="35"/>
      <c r="D43" s="75"/>
      <c r="E43" s="81"/>
      <c r="G43" s="35"/>
      <c r="H43" s="37"/>
      <c r="I43" s="35"/>
      <c r="J43" s="23"/>
      <c r="K43" s="23"/>
      <c r="L43" s="23"/>
      <c r="M43" s="35"/>
      <c r="N43" s="35"/>
      <c r="O43" s="35"/>
      <c r="P43" s="35"/>
      <c r="Q43" s="103"/>
      <c r="R43" s="103"/>
      <c r="S43" s="103"/>
      <c r="T43" s="103"/>
      <c r="U43" s="103"/>
      <c r="V43" s="35"/>
      <c r="W43" s="75"/>
      <c r="X43" s="35"/>
      <c r="Y43" s="68"/>
      <c r="Z43" s="68"/>
      <c r="AA43" s="68"/>
      <c r="AB43" s="68"/>
      <c r="AC43" s="68"/>
      <c r="AD43" s="68"/>
    </row>
    <row r="44" spans="1:32" x14ac:dyDescent="0.25">
      <c r="A44" s="22"/>
      <c r="B44" s="75"/>
      <c r="C44" s="35"/>
      <c r="D44" s="75"/>
      <c r="E44" s="81"/>
      <c r="G44" s="35"/>
      <c r="H44" s="37"/>
      <c r="I44" s="35"/>
      <c r="J44" s="23"/>
      <c r="K44" s="23"/>
      <c r="L44" s="23"/>
      <c r="M44" s="35"/>
      <c r="N44" s="35"/>
      <c r="O44" s="35"/>
      <c r="P44" s="35"/>
      <c r="Q44" s="103"/>
      <c r="R44" s="103"/>
      <c r="S44" s="103"/>
      <c r="T44" s="103"/>
      <c r="U44" s="103"/>
      <c r="V44" s="35"/>
      <c r="W44" s="75"/>
      <c r="X44" s="35"/>
      <c r="Y44" s="68"/>
      <c r="Z44" s="68"/>
      <c r="AA44" s="68"/>
      <c r="AB44" s="68"/>
      <c r="AC44" s="68"/>
      <c r="AD44" s="68"/>
    </row>
    <row r="45" spans="1:32" x14ac:dyDescent="0.25">
      <c r="A45" s="22"/>
      <c r="B45" s="75"/>
      <c r="C45" s="35"/>
      <c r="D45" s="75"/>
      <c r="E45" s="81"/>
      <c r="G45" s="35"/>
      <c r="H45" s="37"/>
      <c r="I45" s="35"/>
      <c r="J45" s="23"/>
      <c r="K45" s="23"/>
      <c r="L45" s="23"/>
      <c r="M45" s="35"/>
      <c r="N45" s="35"/>
      <c r="O45" s="35"/>
      <c r="P45" s="35"/>
      <c r="Q45" s="103"/>
      <c r="R45" s="103"/>
      <c r="S45" s="103"/>
      <c r="T45" s="103"/>
      <c r="U45" s="103"/>
      <c r="V45" s="35"/>
      <c r="W45" s="75"/>
      <c r="X45" s="35"/>
      <c r="Y45" s="68"/>
      <c r="Z45" s="68"/>
      <c r="AA45" s="68"/>
      <c r="AB45" s="68"/>
      <c r="AC45" s="68"/>
      <c r="AD45" s="68"/>
    </row>
    <row r="46" spans="1:32" x14ac:dyDescent="0.25">
      <c r="A46" s="22"/>
      <c r="B46" s="75"/>
      <c r="C46" s="35"/>
      <c r="D46" s="75"/>
      <c r="E46" s="81"/>
      <c r="G46" s="35"/>
      <c r="H46" s="37"/>
      <c r="I46" s="35"/>
      <c r="J46" s="23"/>
      <c r="K46" s="23"/>
      <c r="L46" s="23"/>
      <c r="M46" s="35"/>
      <c r="N46" s="35"/>
      <c r="O46" s="35"/>
      <c r="P46" s="35"/>
      <c r="Q46" s="103"/>
      <c r="R46" s="103"/>
      <c r="S46" s="103"/>
      <c r="T46" s="103"/>
      <c r="U46" s="103"/>
      <c r="V46" s="35"/>
      <c r="W46" s="75"/>
      <c r="X46" s="35"/>
      <c r="Y46" s="68"/>
      <c r="Z46" s="68"/>
      <c r="AA46" s="68"/>
      <c r="AB46" s="68"/>
      <c r="AC46" s="68"/>
      <c r="AD46" s="68"/>
    </row>
    <row r="47" spans="1:32" x14ac:dyDescent="0.25">
      <c r="A47" s="22"/>
      <c r="B47" s="75"/>
      <c r="C47" s="35"/>
      <c r="D47" s="75"/>
      <c r="E47" s="81"/>
      <c r="G47" s="35"/>
      <c r="H47" s="37"/>
      <c r="I47" s="35"/>
      <c r="J47" s="23"/>
      <c r="K47" s="23"/>
      <c r="L47" s="23"/>
      <c r="M47" s="35"/>
      <c r="N47" s="35"/>
      <c r="O47" s="35"/>
      <c r="P47" s="35"/>
      <c r="Q47" s="103"/>
      <c r="R47" s="103"/>
      <c r="S47" s="103"/>
      <c r="T47" s="103"/>
      <c r="U47" s="103"/>
      <c r="V47" s="35"/>
      <c r="W47" s="75"/>
      <c r="X47" s="35"/>
      <c r="Y47" s="68"/>
      <c r="Z47" s="68"/>
      <c r="AA47" s="68"/>
      <c r="AB47" s="68"/>
      <c r="AC47" s="68"/>
      <c r="AD47" s="68"/>
    </row>
    <row r="48" spans="1:32" x14ac:dyDescent="0.25">
      <c r="A48" s="22"/>
      <c r="B48" s="75"/>
      <c r="C48" s="35"/>
      <c r="D48" s="75"/>
      <c r="E48" s="81"/>
      <c r="G48" s="35"/>
      <c r="H48" s="37"/>
      <c r="I48" s="35"/>
      <c r="J48" s="23"/>
      <c r="K48" s="23"/>
      <c r="L48" s="23"/>
      <c r="M48" s="35"/>
      <c r="N48" s="35"/>
      <c r="O48" s="35"/>
      <c r="P48" s="35"/>
      <c r="Q48" s="103"/>
      <c r="R48" s="103"/>
      <c r="S48" s="103"/>
      <c r="T48" s="103"/>
      <c r="U48" s="103"/>
      <c r="V48" s="35"/>
      <c r="W48" s="75"/>
      <c r="X48" s="35"/>
      <c r="Y48" s="68"/>
      <c r="Z48" s="68"/>
      <c r="AA48" s="68"/>
      <c r="AB48" s="68"/>
      <c r="AC48" s="68"/>
      <c r="AD48" s="68"/>
    </row>
    <row r="49" spans="1:30" x14ac:dyDescent="0.25">
      <c r="A49" s="22"/>
      <c r="B49" s="75"/>
      <c r="C49" s="35"/>
      <c r="D49" s="75"/>
      <c r="E49" s="81"/>
      <c r="G49" s="35"/>
      <c r="H49" s="37"/>
      <c r="I49" s="35"/>
      <c r="J49" s="23"/>
      <c r="K49" s="23"/>
      <c r="L49" s="23"/>
      <c r="M49" s="35"/>
      <c r="N49" s="35"/>
      <c r="O49" s="35"/>
      <c r="P49" s="35"/>
      <c r="Q49" s="103"/>
      <c r="R49" s="103"/>
      <c r="S49" s="103"/>
      <c r="T49" s="103"/>
      <c r="U49" s="103"/>
      <c r="V49" s="35"/>
      <c r="W49" s="75"/>
      <c r="X49" s="35"/>
      <c r="Y49" s="68"/>
      <c r="Z49" s="68"/>
      <c r="AA49" s="68"/>
      <c r="AB49" s="68"/>
      <c r="AC49" s="68"/>
      <c r="AD49" s="68"/>
    </row>
    <row r="50" spans="1:30" x14ac:dyDescent="0.25">
      <c r="A50" s="22"/>
      <c r="B50" s="75"/>
      <c r="C50" s="35"/>
      <c r="D50" s="75"/>
      <c r="E50" s="81"/>
      <c r="G50" s="35"/>
      <c r="H50" s="37"/>
      <c r="I50" s="35"/>
      <c r="J50" s="23"/>
      <c r="K50" s="23"/>
      <c r="L50" s="23"/>
      <c r="M50" s="35"/>
      <c r="N50" s="35"/>
      <c r="O50" s="35"/>
      <c r="P50" s="35"/>
      <c r="Q50" s="103"/>
      <c r="R50" s="103"/>
      <c r="S50" s="103"/>
      <c r="T50" s="103"/>
      <c r="U50" s="103"/>
      <c r="V50" s="35"/>
      <c r="W50" s="75"/>
      <c r="X50" s="35"/>
      <c r="Y50" s="68"/>
      <c r="Z50" s="68"/>
      <c r="AA50" s="68"/>
      <c r="AB50" s="68"/>
      <c r="AC50" s="68"/>
      <c r="AD50" s="68"/>
    </row>
    <row r="51" spans="1:30" x14ac:dyDescent="0.25">
      <c r="A51" s="22"/>
      <c r="B51" s="75"/>
      <c r="C51" s="35"/>
      <c r="D51" s="75"/>
      <c r="E51" s="81"/>
      <c r="G51" s="35"/>
      <c r="H51" s="37"/>
      <c r="I51" s="35"/>
      <c r="J51" s="23"/>
      <c r="K51" s="23"/>
      <c r="L51" s="23"/>
      <c r="M51" s="35"/>
      <c r="N51" s="35"/>
      <c r="O51" s="35"/>
      <c r="P51" s="35"/>
      <c r="Q51" s="103"/>
      <c r="R51" s="103"/>
      <c r="S51" s="103"/>
      <c r="T51" s="103"/>
      <c r="U51" s="103"/>
      <c r="V51" s="35"/>
      <c r="W51" s="75"/>
      <c r="X51" s="35"/>
      <c r="Y51" s="68"/>
      <c r="Z51" s="68"/>
      <c r="AA51" s="68"/>
      <c r="AB51" s="68"/>
      <c r="AC51" s="68"/>
      <c r="AD51" s="68"/>
    </row>
    <row r="52" spans="1:30" x14ac:dyDescent="0.25">
      <c r="A52" s="22"/>
      <c r="B52" s="75"/>
      <c r="C52" s="35"/>
      <c r="D52" s="75"/>
      <c r="E52" s="81"/>
      <c r="G52" s="35"/>
      <c r="H52" s="37"/>
      <c r="I52" s="35"/>
      <c r="J52" s="23"/>
      <c r="K52" s="23"/>
      <c r="L52" s="23"/>
      <c r="M52" s="35"/>
      <c r="N52" s="35"/>
      <c r="O52" s="35"/>
      <c r="P52" s="35"/>
      <c r="Q52" s="103"/>
      <c r="R52" s="103"/>
      <c r="S52" s="103"/>
      <c r="T52" s="103"/>
      <c r="U52" s="103"/>
      <c r="V52" s="35"/>
      <c r="W52" s="75"/>
      <c r="X52" s="35"/>
      <c r="Y52" s="68"/>
      <c r="Z52" s="68"/>
      <c r="AA52" s="68"/>
      <c r="AB52" s="68"/>
      <c r="AC52" s="68"/>
      <c r="AD52" s="68"/>
    </row>
    <row r="53" spans="1:30" x14ac:dyDescent="0.25">
      <c r="A53" s="22"/>
      <c r="B53" s="75"/>
      <c r="C53" s="35"/>
      <c r="D53" s="75"/>
      <c r="E53" s="81"/>
      <c r="G53" s="35"/>
      <c r="H53" s="37"/>
      <c r="I53" s="35"/>
      <c r="J53" s="23"/>
      <c r="K53" s="23"/>
      <c r="L53" s="23"/>
      <c r="M53" s="35"/>
      <c r="N53" s="35"/>
      <c r="O53" s="35"/>
      <c r="P53" s="35"/>
      <c r="Q53" s="103"/>
      <c r="R53" s="103"/>
      <c r="S53" s="103"/>
      <c r="T53" s="103"/>
      <c r="U53" s="103"/>
      <c r="V53" s="35"/>
      <c r="W53" s="75"/>
      <c r="X53" s="35"/>
      <c r="Y53" s="68"/>
      <c r="Z53" s="68"/>
      <c r="AA53" s="68"/>
      <c r="AB53" s="68"/>
      <c r="AC53" s="68"/>
      <c r="AD53" s="68"/>
    </row>
    <row r="54" spans="1:30" x14ac:dyDescent="0.25">
      <c r="A54" s="22"/>
      <c r="B54" s="75"/>
      <c r="C54" s="35"/>
      <c r="D54" s="75"/>
      <c r="E54" s="81"/>
      <c r="G54" s="35"/>
      <c r="H54" s="37"/>
      <c r="I54" s="35"/>
      <c r="J54" s="23"/>
      <c r="K54" s="23"/>
      <c r="L54" s="23"/>
      <c r="M54" s="35"/>
      <c r="N54" s="35"/>
      <c r="O54" s="35"/>
      <c r="P54" s="35"/>
      <c r="Q54" s="103"/>
      <c r="R54" s="103"/>
      <c r="S54" s="103"/>
      <c r="T54" s="103"/>
      <c r="U54" s="103"/>
      <c r="V54" s="35"/>
      <c r="W54" s="75"/>
      <c r="X54" s="35"/>
      <c r="Y54" s="68"/>
      <c r="Z54" s="68"/>
      <c r="AA54" s="68"/>
      <c r="AB54" s="68"/>
      <c r="AC54" s="68"/>
      <c r="AD54" s="68"/>
    </row>
    <row r="55" spans="1:30" x14ac:dyDescent="0.25">
      <c r="A55" s="22"/>
      <c r="B55" s="75"/>
      <c r="C55" s="35"/>
      <c r="D55" s="75"/>
      <c r="E55" s="81"/>
      <c r="G55" s="35"/>
      <c r="H55" s="37"/>
      <c r="I55" s="35"/>
      <c r="J55" s="23"/>
      <c r="K55" s="23"/>
      <c r="L55" s="23"/>
      <c r="M55" s="35"/>
      <c r="N55" s="35"/>
      <c r="O55" s="35"/>
      <c r="P55" s="35"/>
      <c r="Q55" s="103"/>
      <c r="R55" s="103"/>
      <c r="S55" s="103"/>
      <c r="T55" s="103"/>
      <c r="U55" s="103"/>
      <c r="V55" s="35"/>
      <c r="W55" s="75"/>
      <c r="X55" s="35"/>
      <c r="Y55" s="68"/>
      <c r="Z55" s="68"/>
      <c r="AA55" s="68"/>
      <c r="AB55" s="68"/>
      <c r="AC55" s="68"/>
      <c r="AD55" s="68"/>
    </row>
    <row r="56" spans="1:30" x14ac:dyDescent="0.25">
      <c r="A56" s="22"/>
      <c r="B56" s="75"/>
      <c r="C56" s="35"/>
      <c r="D56" s="75"/>
      <c r="E56" s="81"/>
      <c r="G56" s="35"/>
      <c r="H56" s="37"/>
      <c r="I56" s="35"/>
      <c r="J56" s="23"/>
      <c r="K56" s="23"/>
      <c r="L56" s="23"/>
      <c r="M56" s="35"/>
      <c r="N56" s="35"/>
      <c r="O56" s="35"/>
      <c r="P56" s="35"/>
      <c r="Q56" s="103"/>
      <c r="R56" s="103"/>
      <c r="S56" s="103"/>
      <c r="T56" s="103"/>
      <c r="U56" s="103"/>
      <c r="V56" s="35"/>
      <c r="W56" s="75"/>
      <c r="X56" s="35"/>
      <c r="Y56" s="68"/>
      <c r="Z56" s="68"/>
      <c r="AA56" s="68"/>
      <c r="AB56" s="68"/>
      <c r="AC56" s="68"/>
      <c r="AD56" s="68"/>
    </row>
    <row r="57" spans="1:30" x14ac:dyDescent="0.25">
      <c r="A57" s="22"/>
      <c r="B57" s="75"/>
      <c r="C57" s="35"/>
      <c r="D57" s="75"/>
      <c r="E57" s="81"/>
      <c r="G57" s="35"/>
      <c r="H57" s="37"/>
      <c r="I57" s="35"/>
      <c r="J57" s="23"/>
      <c r="K57" s="23"/>
      <c r="L57" s="23"/>
      <c r="M57" s="35"/>
      <c r="N57" s="35"/>
      <c r="O57" s="35"/>
      <c r="P57" s="35"/>
      <c r="Q57" s="103"/>
      <c r="R57" s="103"/>
      <c r="S57" s="103"/>
      <c r="T57" s="103"/>
      <c r="U57" s="103"/>
      <c r="V57" s="35"/>
      <c r="W57" s="75"/>
      <c r="X57" s="35"/>
      <c r="Y57" s="68"/>
      <c r="Z57" s="68"/>
      <c r="AA57" s="68"/>
      <c r="AB57" s="68"/>
      <c r="AC57" s="68"/>
      <c r="AD57" s="68"/>
    </row>
    <row r="58" spans="1:30" x14ac:dyDescent="0.25">
      <c r="A58" s="22"/>
      <c r="B58" s="75"/>
      <c r="C58" s="35"/>
      <c r="D58" s="75"/>
      <c r="E58" s="81"/>
      <c r="G58" s="35"/>
      <c r="H58" s="37"/>
      <c r="I58" s="35"/>
      <c r="J58" s="23"/>
      <c r="K58" s="23"/>
      <c r="L58" s="23"/>
      <c r="M58" s="35"/>
      <c r="N58" s="35"/>
      <c r="O58" s="35"/>
      <c r="P58" s="35"/>
      <c r="Q58" s="103"/>
      <c r="R58" s="103"/>
      <c r="S58" s="103"/>
      <c r="T58" s="103"/>
      <c r="U58" s="103"/>
      <c r="V58" s="35"/>
      <c r="W58" s="75"/>
      <c r="X58" s="35"/>
      <c r="Y58" s="68"/>
      <c r="Z58" s="68"/>
      <c r="AA58" s="68"/>
      <c r="AB58" s="68"/>
      <c r="AC58" s="68"/>
      <c r="AD58" s="68"/>
    </row>
    <row r="59" spans="1:30" x14ac:dyDescent="0.25">
      <c r="A59" s="22"/>
      <c r="B59" s="75"/>
      <c r="C59" s="35"/>
      <c r="D59" s="75"/>
      <c r="E59" s="81"/>
      <c r="G59" s="35"/>
      <c r="H59" s="37"/>
      <c r="I59" s="35"/>
      <c r="J59" s="23"/>
      <c r="K59" s="23"/>
      <c r="L59" s="23"/>
      <c r="M59" s="35"/>
      <c r="N59" s="35"/>
      <c r="O59" s="35"/>
      <c r="P59" s="35"/>
      <c r="Q59" s="103"/>
      <c r="R59" s="103"/>
      <c r="S59" s="103"/>
      <c r="T59" s="103"/>
      <c r="U59" s="103"/>
      <c r="V59" s="35"/>
      <c r="W59" s="75"/>
      <c r="X59" s="35"/>
      <c r="Y59" s="68"/>
      <c r="Z59" s="68"/>
      <c r="AA59" s="68"/>
      <c r="AB59" s="68"/>
      <c r="AC59" s="68"/>
      <c r="AD59" s="68"/>
    </row>
    <row r="60" spans="1:30" x14ac:dyDescent="0.25">
      <c r="A60" s="22"/>
      <c r="B60" s="75"/>
      <c r="C60" s="35"/>
      <c r="D60" s="75"/>
      <c r="E60" s="81"/>
      <c r="G60" s="35"/>
      <c r="H60" s="37"/>
      <c r="I60" s="35"/>
      <c r="J60" s="23"/>
      <c r="K60" s="23"/>
      <c r="L60" s="23"/>
      <c r="M60" s="35"/>
      <c r="N60" s="35"/>
      <c r="O60" s="35"/>
      <c r="P60" s="35"/>
      <c r="Q60" s="103"/>
      <c r="R60" s="103"/>
      <c r="S60" s="103"/>
      <c r="T60" s="103"/>
      <c r="U60" s="103"/>
      <c r="V60" s="35"/>
      <c r="W60" s="75"/>
      <c r="X60" s="35"/>
      <c r="Y60" s="68"/>
      <c r="Z60" s="68"/>
      <c r="AA60" s="68"/>
      <c r="AB60" s="68"/>
      <c r="AC60" s="68"/>
      <c r="AD60" s="68"/>
    </row>
    <row r="61" spans="1:30" x14ac:dyDescent="0.25">
      <c r="A61" s="22"/>
      <c r="B61" s="75"/>
      <c r="C61" s="35"/>
      <c r="D61" s="75"/>
      <c r="E61" s="81"/>
      <c r="G61" s="35"/>
      <c r="H61" s="37"/>
      <c r="I61" s="35"/>
      <c r="J61" s="23"/>
      <c r="K61" s="23"/>
      <c r="L61" s="23"/>
      <c r="M61" s="35"/>
      <c r="N61" s="35"/>
      <c r="O61" s="35"/>
      <c r="P61" s="35"/>
      <c r="Q61" s="103"/>
      <c r="R61" s="103"/>
      <c r="S61" s="103"/>
      <c r="T61" s="103"/>
      <c r="U61" s="103"/>
      <c r="V61" s="35"/>
      <c r="W61" s="75"/>
      <c r="X61" s="35"/>
      <c r="Y61" s="68"/>
      <c r="Z61" s="68"/>
      <c r="AA61" s="68"/>
      <c r="AB61" s="68"/>
      <c r="AC61" s="68"/>
      <c r="AD61" s="68"/>
    </row>
    <row r="62" spans="1:30" x14ac:dyDescent="0.25">
      <c r="A62" s="22"/>
      <c r="B62" s="75"/>
      <c r="C62" s="35"/>
      <c r="D62" s="75"/>
      <c r="E62" s="81"/>
      <c r="G62" s="35"/>
      <c r="H62" s="37"/>
      <c r="I62" s="35"/>
      <c r="J62" s="23"/>
      <c r="K62" s="23"/>
      <c r="L62" s="23"/>
      <c r="M62" s="35"/>
      <c r="N62" s="35"/>
      <c r="O62" s="35"/>
      <c r="P62" s="35"/>
      <c r="Q62" s="103"/>
      <c r="R62" s="103"/>
      <c r="S62" s="103"/>
      <c r="T62" s="103"/>
      <c r="U62" s="103"/>
      <c r="V62" s="35"/>
      <c r="W62" s="75"/>
      <c r="X62" s="35"/>
      <c r="Y62" s="68"/>
      <c r="Z62" s="68"/>
      <c r="AA62" s="68"/>
      <c r="AB62" s="68"/>
      <c r="AC62" s="68"/>
      <c r="AD62" s="68"/>
    </row>
    <row r="63" spans="1:30" x14ac:dyDescent="0.25">
      <c r="A63" s="22"/>
      <c r="B63" s="75"/>
      <c r="C63" s="35"/>
      <c r="D63" s="75"/>
      <c r="E63" s="81"/>
      <c r="G63" s="35"/>
      <c r="H63" s="37"/>
      <c r="I63" s="35"/>
      <c r="J63" s="23"/>
      <c r="K63" s="23"/>
      <c r="L63" s="23"/>
      <c r="M63" s="35"/>
      <c r="N63" s="35"/>
      <c r="O63" s="35"/>
      <c r="P63" s="35"/>
      <c r="Q63" s="103"/>
      <c r="R63" s="103"/>
      <c r="S63" s="103"/>
      <c r="T63" s="103"/>
      <c r="U63" s="103"/>
      <c r="V63" s="35"/>
      <c r="W63" s="75"/>
      <c r="X63" s="35"/>
      <c r="Y63" s="68"/>
      <c r="Z63" s="68"/>
      <c r="AA63" s="68"/>
      <c r="AB63" s="68"/>
      <c r="AC63" s="68"/>
      <c r="AD63" s="68"/>
    </row>
    <row r="64" spans="1:30" x14ac:dyDescent="0.25">
      <c r="A64" s="22"/>
      <c r="B64" s="75"/>
      <c r="C64" s="35"/>
      <c r="D64" s="75"/>
      <c r="E64" s="81"/>
      <c r="G64" s="35"/>
      <c r="H64" s="37"/>
      <c r="I64" s="35"/>
      <c r="J64" s="23"/>
      <c r="K64" s="23"/>
      <c r="L64" s="23"/>
      <c r="M64" s="35"/>
      <c r="N64" s="35"/>
      <c r="O64" s="35"/>
      <c r="P64" s="35"/>
      <c r="Q64" s="103"/>
      <c r="R64" s="103"/>
      <c r="S64" s="103"/>
      <c r="T64" s="103"/>
      <c r="U64" s="103"/>
      <c r="V64" s="35"/>
      <c r="W64" s="75"/>
      <c r="X64" s="35"/>
      <c r="Y64" s="68"/>
      <c r="Z64" s="68"/>
      <c r="AA64" s="68"/>
      <c r="AB64" s="68"/>
      <c r="AC64" s="68"/>
      <c r="AD64" s="68"/>
    </row>
    <row r="65" spans="1:30" x14ac:dyDescent="0.25">
      <c r="A65" s="22"/>
      <c r="B65" s="75"/>
      <c r="C65" s="35"/>
      <c r="D65" s="75"/>
      <c r="E65" s="75"/>
      <c r="F65" s="23"/>
      <c r="G65" s="35"/>
      <c r="H65" s="37"/>
      <c r="I65" s="35"/>
      <c r="J65" s="23"/>
      <c r="K65" s="23"/>
      <c r="L65" s="23"/>
      <c r="M65" s="23"/>
      <c r="N65" s="55"/>
      <c r="O65" s="55"/>
      <c r="P65" s="23"/>
      <c r="Q65" s="104"/>
      <c r="R65" s="104"/>
      <c r="S65" s="104"/>
      <c r="T65" s="104"/>
      <c r="U65" s="104"/>
      <c r="V65" s="23"/>
      <c r="W65" s="75"/>
      <c r="X65" s="23"/>
      <c r="Y65" s="68"/>
      <c r="Z65" s="68"/>
      <c r="AA65" s="68"/>
      <c r="AB65" s="68"/>
      <c r="AC65" s="68"/>
      <c r="AD65" s="68"/>
    </row>
    <row r="66" spans="1:30" x14ac:dyDescent="0.25">
      <c r="A66" s="22"/>
      <c r="B66" s="75"/>
      <c r="C66" s="35"/>
      <c r="D66" s="75"/>
      <c r="E66" s="75"/>
      <c r="F66" s="23"/>
      <c r="G66" s="35"/>
      <c r="H66" s="37"/>
      <c r="I66" s="35"/>
      <c r="J66" s="23"/>
      <c r="K66" s="23"/>
      <c r="L66" s="23"/>
      <c r="M66" s="23"/>
      <c r="N66" s="55"/>
      <c r="O66" s="55"/>
      <c r="P66" s="23"/>
      <c r="Q66" s="104"/>
      <c r="R66" s="104"/>
      <c r="S66" s="104"/>
      <c r="T66" s="104"/>
      <c r="U66" s="104"/>
      <c r="V66" s="23"/>
      <c r="W66" s="75"/>
      <c r="X66" s="23"/>
      <c r="Y66" s="68"/>
      <c r="Z66" s="68"/>
      <c r="AA66" s="68"/>
      <c r="AB66" s="68"/>
      <c r="AC66" s="68"/>
      <c r="AD66" s="68"/>
    </row>
    <row r="67" spans="1:30" x14ac:dyDescent="0.25">
      <c r="A67" s="22"/>
      <c r="B67" s="75"/>
      <c r="C67" s="35"/>
      <c r="D67" s="75"/>
      <c r="E67" s="75"/>
      <c r="F67" s="23"/>
      <c r="G67" s="35"/>
      <c r="H67" s="37"/>
      <c r="I67" s="35"/>
      <c r="J67" s="23"/>
      <c r="K67" s="23"/>
      <c r="L67" s="23"/>
      <c r="M67" s="23"/>
      <c r="N67" s="55"/>
      <c r="O67" s="55"/>
      <c r="P67" s="23"/>
      <c r="Q67" s="104"/>
      <c r="R67" s="104"/>
      <c r="S67" s="104"/>
      <c r="T67" s="104"/>
      <c r="U67" s="104"/>
      <c r="V67" s="23"/>
      <c r="W67" s="75"/>
      <c r="X67" s="23"/>
      <c r="Y67" s="68"/>
      <c r="Z67" s="68"/>
      <c r="AA67" s="68"/>
      <c r="AB67" s="68"/>
      <c r="AC67" s="68"/>
      <c r="AD67" s="68"/>
    </row>
    <row r="68" spans="1:30" x14ac:dyDescent="0.25">
      <c r="A68" s="22"/>
      <c r="B68" s="75"/>
      <c r="C68" s="35"/>
      <c r="D68" s="75"/>
      <c r="E68" s="75"/>
      <c r="F68" s="23"/>
      <c r="G68" s="35"/>
      <c r="H68" s="37"/>
      <c r="I68" s="35"/>
      <c r="J68" s="23"/>
      <c r="K68" s="23"/>
      <c r="L68" s="23"/>
      <c r="M68" s="23"/>
      <c r="N68" s="55"/>
      <c r="O68" s="55"/>
      <c r="P68" s="23"/>
      <c r="Q68" s="104"/>
      <c r="R68" s="104"/>
      <c r="S68" s="104"/>
      <c r="T68" s="104"/>
      <c r="U68" s="104"/>
      <c r="V68" s="23"/>
      <c r="W68" s="75"/>
      <c r="X68" s="23"/>
      <c r="Y68" s="68"/>
      <c r="Z68" s="68"/>
      <c r="AA68" s="68"/>
      <c r="AB68" s="68"/>
      <c r="AC68" s="68"/>
      <c r="AD68" s="6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8"/>
  <sheetViews>
    <sheetView zoomScale="97" zoomScaleNormal="97" workbookViewId="0"/>
  </sheetViews>
  <sheetFormatPr defaultRowHeight="15" x14ac:dyDescent="0.25"/>
  <cols>
    <col min="1" max="1" width="0.7109375" style="226" customWidth="1"/>
    <col min="2" max="2" width="8" style="227" customWidth="1"/>
    <col min="3" max="3" width="8.28515625" style="228" customWidth="1"/>
    <col min="4" max="4" width="6.7109375" style="227" customWidth="1"/>
    <col min="5" max="8" width="5.7109375" style="229" customWidth="1"/>
    <col min="9" max="9" width="10.7109375" style="229" customWidth="1"/>
    <col min="10" max="10" width="0.5703125" style="229" customWidth="1"/>
    <col min="11" max="13" width="5.7109375" style="229" customWidth="1"/>
    <col min="14" max="14" width="10.7109375" style="229" customWidth="1"/>
    <col min="15" max="17" width="5.7109375" style="229" customWidth="1"/>
    <col min="18" max="18" width="10.5703125" style="229" customWidth="1"/>
    <col min="19" max="19" width="6.42578125" style="230" customWidth="1"/>
    <col min="20" max="20" width="5.85546875" style="230" customWidth="1"/>
    <col min="21" max="23" width="3.7109375" style="230" customWidth="1"/>
    <col min="24" max="24" width="0.5703125" style="232" customWidth="1"/>
    <col min="25" max="28" width="16.7109375" style="192" customWidth="1"/>
    <col min="29" max="29" width="14.7109375" style="192" customWidth="1"/>
    <col min="30" max="30" width="15.28515625" style="192" customWidth="1"/>
    <col min="31" max="31" width="16.5703125" style="192" customWidth="1"/>
    <col min="32" max="32" width="37.85546875" style="192" customWidth="1"/>
    <col min="33" max="33" width="24.28515625" style="192" customWidth="1"/>
    <col min="34" max="34" width="9.140625" style="192"/>
    <col min="35" max="16384" width="9.140625" style="226"/>
  </cols>
  <sheetData>
    <row r="1" spans="1:34" s="179" customFormat="1" ht="19.5" customHeight="1" x14ac:dyDescent="0.3">
      <c r="A1" s="168"/>
      <c r="B1" s="169" t="s">
        <v>180</v>
      </c>
      <c r="C1" s="170"/>
      <c r="D1" s="171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1"/>
      <c r="T1" s="171"/>
      <c r="U1" s="171"/>
      <c r="V1" s="171"/>
      <c r="W1" s="171"/>
      <c r="X1" s="173"/>
      <c r="Y1" s="174"/>
      <c r="Z1" s="174"/>
      <c r="AA1" s="174"/>
      <c r="AB1" s="174"/>
      <c r="AC1" s="175"/>
      <c r="AD1" s="176"/>
      <c r="AE1" s="177"/>
      <c r="AF1" s="177"/>
      <c r="AG1" s="177"/>
      <c r="AH1" s="178"/>
    </row>
    <row r="2" spans="1:34" s="184" customFormat="1" ht="16.5" customHeight="1" x14ac:dyDescent="0.25">
      <c r="A2" s="180"/>
      <c r="B2" s="269" t="s">
        <v>96</v>
      </c>
      <c r="C2" s="181"/>
      <c r="D2" s="270" t="s">
        <v>97</v>
      </c>
      <c r="E2" s="182"/>
      <c r="F2" s="183"/>
      <c r="G2" s="181"/>
      <c r="H2" s="183"/>
      <c r="I2" s="182"/>
      <c r="J2" s="183"/>
      <c r="K2" s="182"/>
      <c r="L2" s="183"/>
      <c r="M2" s="183"/>
      <c r="N2" s="182"/>
      <c r="O2" s="183"/>
      <c r="P2" s="182"/>
      <c r="Q2" s="183"/>
      <c r="R2" s="181"/>
      <c r="S2" s="182"/>
      <c r="T2" s="182"/>
      <c r="U2" s="182"/>
      <c r="V2" s="182"/>
      <c r="W2" s="182"/>
      <c r="X2" s="10"/>
      <c r="Y2" s="10"/>
      <c r="Z2" s="10"/>
      <c r="AA2" s="10"/>
      <c r="AB2" s="10"/>
      <c r="AC2" s="175"/>
      <c r="AD2" s="176"/>
      <c r="AE2" s="177"/>
      <c r="AF2" s="177"/>
      <c r="AG2" s="177"/>
    </row>
    <row r="3" spans="1:34" s="189" customFormat="1" ht="15" customHeight="1" x14ac:dyDescent="0.25">
      <c r="A3" s="185"/>
      <c r="B3" s="24" t="s">
        <v>181</v>
      </c>
      <c r="C3" s="61" t="s">
        <v>12</v>
      </c>
      <c r="D3" s="144"/>
      <c r="E3" s="186"/>
      <c r="F3" s="144"/>
      <c r="G3" s="144"/>
      <c r="H3" s="144"/>
      <c r="I3" s="60"/>
      <c r="J3" s="187"/>
      <c r="K3" s="188" t="s">
        <v>14</v>
      </c>
      <c r="L3" s="63"/>
      <c r="M3" s="62"/>
      <c r="N3" s="60"/>
      <c r="O3" s="188" t="s">
        <v>15</v>
      </c>
      <c r="P3" s="63"/>
      <c r="Q3" s="16"/>
      <c r="R3" s="60"/>
      <c r="S3" s="145" t="s">
        <v>63</v>
      </c>
      <c r="T3" s="144"/>
      <c r="U3" s="65" t="s">
        <v>182</v>
      </c>
      <c r="V3" s="144"/>
      <c r="W3" s="60"/>
      <c r="X3" s="187"/>
      <c r="Y3" s="90" t="s">
        <v>183</v>
      </c>
      <c r="Z3" s="144"/>
      <c r="AA3" s="144"/>
      <c r="AB3" s="144"/>
      <c r="AC3" s="175"/>
      <c r="AD3" s="176"/>
      <c r="AE3" s="177"/>
      <c r="AF3" s="177"/>
      <c r="AG3" s="177"/>
    </row>
    <row r="4" spans="1:34" s="192" customFormat="1" ht="15" customHeight="1" x14ac:dyDescent="0.25">
      <c r="A4" s="185"/>
      <c r="B4" s="17" t="s">
        <v>0</v>
      </c>
      <c r="C4" s="15" t="s">
        <v>1</v>
      </c>
      <c r="D4" s="17" t="s">
        <v>4</v>
      </c>
      <c r="E4" s="17" t="s">
        <v>51</v>
      </c>
      <c r="F4" s="17" t="s">
        <v>46</v>
      </c>
      <c r="G4" s="14" t="s">
        <v>47</v>
      </c>
      <c r="H4" s="14" t="s">
        <v>31</v>
      </c>
      <c r="I4" s="17" t="s">
        <v>184</v>
      </c>
      <c r="J4" s="27"/>
      <c r="K4" s="17" t="s">
        <v>51</v>
      </c>
      <c r="L4" s="17" t="s">
        <v>46</v>
      </c>
      <c r="M4" s="190" t="s">
        <v>31</v>
      </c>
      <c r="N4" s="17" t="s">
        <v>184</v>
      </c>
      <c r="O4" s="17" t="s">
        <v>51</v>
      </c>
      <c r="P4" s="17" t="s">
        <v>46</v>
      </c>
      <c r="Q4" s="17" t="s">
        <v>31</v>
      </c>
      <c r="R4" s="17" t="s">
        <v>184</v>
      </c>
      <c r="S4" s="62" t="s">
        <v>22</v>
      </c>
      <c r="T4" s="63" t="s">
        <v>23</v>
      </c>
      <c r="U4" s="14">
        <v>1</v>
      </c>
      <c r="V4" s="16">
        <v>2</v>
      </c>
      <c r="W4" s="17">
        <v>3</v>
      </c>
      <c r="X4" s="27"/>
      <c r="Y4" s="15" t="s">
        <v>185</v>
      </c>
      <c r="Z4" s="191" t="s">
        <v>186</v>
      </c>
      <c r="AA4" s="191" t="s">
        <v>187</v>
      </c>
      <c r="AB4" s="271" t="s">
        <v>188</v>
      </c>
      <c r="AC4" s="175"/>
      <c r="AD4" s="176"/>
      <c r="AE4" s="177"/>
      <c r="AF4" s="177"/>
      <c r="AG4" s="177"/>
    </row>
    <row r="5" spans="1:34" s="192" customFormat="1" ht="15" customHeight="1" x14ac:dyDescent="0.25">
      <c r="A5" s="185"/>
      <c r="B5" s="24">
        <v>1994</v>
      </c>
      <c r="C5" s="2" t="s">
        <v>99</v>
      </c>
      <c r="D5" s="24" t="s">
        <v>40</v>
      </c>
      <c r="E5" s="24">
        <v>23</v>
      </c>
      <c r="F5" s="24">
        <v>8</v>
      </c>
      <c r="G5" s="24">
        <v>2</v>
      </c>
      <c r="H5" s="24">
        <v>13</v>
      </c>
      <c r="I5" s="26">
        <f>PRODUCT(F5/E5)</f>
        <v>0.34782608695652173</v>
      </c>
      <c r="J5" s="27"/>
      <c r="K5" s="24"/>
      <c r="L5" s="24"/>
      <c r="M5" s="24"/>
      <c r="N5" s="26"/>
      <c r="O5" s="24"/>
      <c r="P5" s="24"/>
      <c r="Q5" s="24"/>
      <c r="R5" s="26"/>
      <c r="S5" s="28"/>
      <c r="T5" s="24"/>
      <c r="U5" s="25"/>
      <c r="V5" s="28"/>
      <c r="W5" s="24"/>
      <c r="X5" s="27"/>
      <c r="Y5" s="2"/>
      <c r="Z5" s="2"/>
      <c r="AA5" s="2"/>
      <c r="AB5" s="9"/>
      <c r="AC5" s="175"/>
      <c r="AD5" s="176"/>
      <c r="AE5" s="177"/>
      <c r="AF5" s="177"/>
      <c r="AG5" s="177"/>
    </row>
    <row r="6" spans="1:34" s="192" customFormat="1" ht="15" customHeight="1" x14ac:dyDescent="0.25">
      <c r="A6" s="185"/>
      <c r="B6" s="139">
        <v>1995</v>
      </c>
      <c r="C6" s="141" t="s">
        <v>99</v>
      </c>
      <c r="D6" s="139" t="s">
        <v>37</v>
      </c>
      <c r="E6" s="141" t="s">
        <v>189</v>
      </c>
      <c r="F6" s="139"/>
      <c r="G6" s="142"/>
      <c r="H6" s="66"/>
      <c r="I6" s="193"/>
      <c r="J6" s="27"/>
      <c r="K6" s="24"/>
      <c r="L6" s="24"/>
      <c r="M6" s="24"/>
      <c r="N6" s="26"/>
      <c r="O6" s="24"/>
      <c r="P6" s="24"/>
      <c r="Q6" s="24"/>
      <c r="R6" s="26"/>
      <c r="S6" s="28"/>
      <c r="T6" s="24"/>
      <c r="U6" s="25"/>
      <c r="V6" s="28"/>
      <c r="W6" s="24"/>
      <c r="X6" s="27"/>
      <c r="Y6" s="2"/>
      <c r="Z6" s="2"/>
      <c r="AA6" s="2"/>
      <c r="AB6" s="9"/>
      <c r="AC6" s="175"/>
      <c r="AD6" s="176"/>
      <c r="AE6" s="177"/>
      <c r="AF6" s="177"/>
      <c r="AG6" s="177"/>
    </row>
    <row r="7" spans="1:34" s="192" customFormat="1" ht="15" customHeight="1" x14ac:dyDescent="0.25">
      <c r="A7" s="185"/>
      <c r="B7" s="24">
        <v>1996</v>
      </c>
      <c r="C7" s="2" t="s">
        <v>190</v>
      </c>
      <c r="D7" s="24" t="s">
        <v>191</v>
      </c>
      <c r="E7" s="24">
        <v>29</v>
      </c>
      <c r="F7" s="24">
        <v>8</v>
      </c>
      <c r="G7" s="24">
        <v>0</v>
      </c>
      <c r="H7" s="24">
        <v>21</v>
      </c>
      <c r="I7" s="26">
        <f>PRODUCT(F7/E7)</f>
        <v>0.27586206896551724</v>
      </c>
      <c r="J7" s="27"/>
      <c r="K7" s="24"/>
      <c r="L7" s="24"/>
      <c r="M7" s="24"/>
      <c r="N7" s="26"/>
      <c r="O7" s="24">
        <v>9</v>
      </c>
      <c r="P7" s="24">
        <v>4</v>
      </c>
      <c r="Q7" s="24">
        <v>5</v>
      </c>
      <c r="R7" s="26">
        <f>PRODUCT(P7/O7)</f>
        <v>0.44444444444444442</v>
      </c>
      <c r="S7" s="28"/>
      <c r="T7" s="24"/>
      <c r="U7" s="25"/>
      <c r="V7" s="28"/>
      <c r="W7" s="24"/>
      <c r="X7" s="187"/>
      <c r="Y7" s="2"/>
      <c r="Z7" s="2"/>
      <c r="AA7" s="2"/>
      <c r="AB7" s="9"/>
      <c r="AC7" s="175"/>
      <c r="AD7" s="176"/>
      <c r="AE7" s="177"/>
      <c r="AF7" s="177"/>
      <c r="AG7" s="177"/>
    </row>
    <row r="8" spans="1:34" s="192" customFormat="1" ht="15" customHeight="1" x14ac:dyDescent="0.25">
      <c r="A8" s="185"/>
      <c r="B8" s="139">
        <v>1998</v>
      </c>
      <c r="C8" s="141" t="s">
        <v>99</v>
      </c>
      <c r="D8" s="139" t="s">
        <v>36</v>
      </c>
      <c r="E8" s="141" t="s">
        <v>192</v>
      </c>
      <c r="F8" s="139"/>
      <c r="G8" s="142"/>
      <c r="H8" s="66"/>
      <c r="I8" s="193"/>
      <c r="J8" s="27"/>
      <c r="K8" s="24"/>
      <c r="L8" s="24"/>
      <c r="M8" s="24"/>
      <c r="N8" s="26"/>
      <c r="O8" s="24"/>
      <c r="P8" s="24"/>
      <c r="Q8" s="24"/>
      <c r="R8" s="26"/>
      <c r="S8" s="28"/>
      <c r="T8" s="24"/>
      <c r="U8" s="25"/>
      <c r="V8" s="28"/>
      <c r="W8" s="24"/>
      <c r="X8" s="194"/>
      <c r="Y8" s="2"/>
      <c r="Z8" s="2"/>
      <c r="AA8" s="2"/>
      <c r="AB8" s="9"/>
      <c r="AC8" s="175"/>
      <c r="AD8" s="176"/>
      <c r="AE8" s="177"/>
      <c r="AF8" s="177"/>
      <c r="AG8" s="177"/>
    </row>
    <row r="9" spans="1:34" s="192" customFormat="1" ht="15" customHeight="1" x14ac:dyDescent="0.25">
      <c r="A9" s="185"/>
      <c r="B9" s="24">
        <v>1999</v>
      </c>
      <c r="C9" s="2" t="s">
        <v>193</v>
      </c>
      <c r="D9" s="24" t="s">
        <v>191</v>
      </c>
      <c r="E9" s="24">
        <v>27</v>
      </c>
      <c r="F9" s="24">
        <v>3</v>
      </c>
      <c r="G9" s="24">
        <v>0</v>
      </c>
      <c r="H9" s="24">
        <v>24</v>
      </c>
      <c r="I9" s="26">
        <f t="shared" ref="I9:I16" si="0">PRODUCT(F9/E9)</f>
        <v>0.1111111111111111</v>
      </c>
      <c r="J9" s="27"/>
      <c r="K9" s="24"/>
      <c r="L9" s="24"/>
      <c r="M9" s="24"/>
      <c r="N9" s="26"/>
      <c r="O9" s="24"/>
      <c r="P9" s="24"/>
      <c r="Q9" s="24"/>
      <c r="R9" s="26"/>
      <c r="S9" s="28"/>
      <c r="T9" s="24"/>
      <c r="U9" s="25"/>
      <c r="V9" s="28"/>
      <c r="W9" s="24"/>
      <c r="X9" s="27"/>
      <c r="Y9" s="2"/>
      <c r="Z9" s="2"/>
      <c r="AA9" s="2"/>
      <c r="AB9" s="9"/>
      <c r="AC9" s="175"/>
      <c r="AD9" s="176"/>
      <c r="AE9" s="177"/>
      <c r="AF9" s="177"/>
      <c r="AG9" s="177"/>
    </row>
    <row r="10" spans="1:34" s="192" customFormat="1" ht="15" customHeight="1" x14ac:dyDescent="0.25">
      <c r="A10" s="185"/>
      <c r="B10" s="24">
        <v>2000</v>
      </c>
      <c r="C10" s="2" t="s">
        <v>99</v>
      </c>
      <c r="D10" s="24" t="s">
        <v>34</v>
      </c>
      <c r="E10" s="24">
        <v>28</v>
      </c>
      <c r="F10" s="24">
        <v>9</v>
      </c>
      <c r="G10" s="24">
        <v>0</v>
      </c>
      <c r="H10" s="24">
        <v>19</v>
      </c>
      <c r="I10" s="26">
        <f t="shared" si="0"/>
        <v>0.32142857142857145</v>
      </c>
      <c r="J10" s="27"/>
      <c r="K10" s="24"/>
      <c r="L10" s="24"/>
      <c r="M10" s="24"/>
      <c r="N10" s="26"/>
      <c r="O10" s="24"/>
      <c r="P10" s="24"/>
      <c r="Q10" s="24"/>
      <c r="R10" s="26"/>
      <c r="S10" s="28"/>
      <c r="T10" s="24"/>
      <c r="U10" s="25"/>
      <c r="V10" s="28"/>
      <c r="W10" s="24"/>
      <c r="X10" s="187"/>
      <c r="Y10" s="2"/>
      <c r="Z10" s="2"/>
      <c r="AA10" s="2"/>
      <c r="AB10" s="9"/>
      <c r="AC10" s="175"/>
      <c r="AD10" s="176"/>
      <c r="AE10" s="177"/>
      <c r="AF10" s="177"/>
      <c r="AG10" s="177"/>
    </row>
    <row r="11" spans="1:34" s="192" customFormat="1" ht="15" customHeight="1" x14ac:dyDescent="0.25">
      <c r="A11" s="185"/>
      <c r="B11" s="24">
        <v>2001</v>
      </c>
      <c r="C11" s="2" t="s">
        <v>99</v>
      </c>
      <c r="D11" s="24" t="s">
        <v>58</v>
      </c>
      <c r="E11" s="24">
        <v>27</v>
      </c>
      <c r="F11" s="24">
        <v>11</v>
      </c>
      <c r="G11" s="24">
        <v>0</v>
      </c>
      <c r="H11" s="24">
        <v>16</v>
      </c>
      <c r="I11" s="26">
        <f t="shared" si="0"/>
        <v>0.40740740740740738</v>
      </c>
      <c r="J11" s="27"/>
      <c r="K11" s="24"/>
      <c r="L11" s="24"/>
      <c r="M11" s="24"/>
      <c r="N11" s="26"/>
      <c r="O11" s="24"/>
      <c r="P11" s="24"/>
      <c r="Q11" s="24"/>
      <c r="R11" s="26"/>
      <c r="S11" s="28"/>
      <c r="T11" s="24"/>
      <c r="U11" s="25"/>
      <c r="V11" s="28"/>
      <c r="W11" s="24"/>
      <c r="X11" s="27"/>
      <c r="Y11" s="2"/>
      <c r="Z11" s="2"/>
      <c r="AA11" s="2"/>
      <c r="AB11" s="9"/>
      <c r="AC11" s="175"/>
      <c r="AD11" s="176"/>
      <c r="AE11" s="177"/>
      <c r="AF11" s="177"/>
      <c r="AG11" s="177"/>
    </row>
    <row r="12" spans="1:34" s="192" customFormat="1" ht="15" customHeight="1" x14ac:dyDescent="0.25">
      <c r="A12" s="185"/>
      <c r="B12" s="24">
        <v>2002</v>
      </c>
      <c r="C12" s="2" t="s">
        <v>99</v>
      </c>
      <c r="D12" s="24" t="s">
        <v>34</v>
      </c>
      <c r="E12" s="24">
        <v>9</v>
      </c>
      <c r="F12" s="24">
        <v>5</v>
      </c>
      <c r="G12" s="24">
        <v>0</v>
      </c>
      <c r="H12" s="24">
        <v>4</v>
      </c>
      <c r="I12" s="26">
        <f t="shared" si="0"/>
        <v>0.55555555555555558</v>
      </c>
      <c r="J12" s="27"/>
      <c r="K12" s="24"/>
      <c r="L12" s="24"/>
      <c r="M12" s="24"/>
      <c r="N12" s="26"/>
      <c r="O12" s="24">
        <v>7</v>
      </c>
      <c r="P12" s="24">
        <v>5</v>
      </c>
      <c r="Q12" s="24">
        <v>2</v>
      </c>
      <c r="R12" s="26">
        <f t="shared" ref="R12:R16" si="1">PRODUCT(P12/O12)</f>
        <v>0.7142857142857143</v>
      </c>
      <c r="S12" s="28"/>
      <c r="T12" s="24"/>
      <c r="U12" s="25"/>
      <c r="V12" s="28"/>
      <c r="W12" s="24"/>
      <c r="X12" s="187"/>
      <c r="Y12" s="2"/>
      <c r="Z12" s="2"/>
      <c r="AA12" s="2"/>
      <c r="AB12" s="9"/>
      <c r="AC12" s="175"/>
      <c r="AD12" s="176"/>
      <c r="AE12" s="177"/>
      <c r="AF12" s="177"/>
      <c r="AG12" s="177"/>
    </row>
    <row r="13" spans="1:34" s="192" customFormat="1" ht="15" customHeight="1" x14ac:dyDescent="0.25">
      <c r="A13" s="185"/>
      <c r="B13" s="24">
        <v>2003</v>
      </c>
      <c r="C13" s="2" t="s">
        <v>99</v>
      </c>
      <c r="D13" s="24" t="s">
        <v>194</v>
      </c>
      <c r="E13" s="24">
        <v>26</v>
      </c>
      <c r="F13" s="24">
        <v>9</v>
      </c>
      <c r="G13" s="24">
        <v>0</v>
      </c>
      <c r="H13" s="24">
        <v>17</v>
      </c>
      <c r="I13" s="26">
        <f t="shared" si="0"/>
        <v>0.34615384615384615</v>
      </c>
      <c r="J13" s="27"/>
      <c r="K13" s="24"/>
      <c r="L13" s="24"/>
      <c r="M13" s="24"/>
      <c r="N13" s="26"/>
      <c r="O13" s="24">
        <v>7</v>
      </c>
      <c r="P13" s="24">
        <v>2</v>
      </c>
      <c r="Q13" s="24">
        <v>5</v>
      </c>
      <c r="R13" s="26">
        <f t="shared" si="1"/>
        <v>0.2857142857142857</v>
      </c>
      <c r="S13" s="28">
        <v>1</v>
      </c>
      <c r="T13" s="24"/>
      <c r="U13" s="25"/>
      <c r="V13" s="28"/>
      <c r="W13" s="24"/>
      <c r="X13" s="27"/>
      <c r="Y13" s="2"/>
      <c r="Z13" s="2"/>
      <c r="AA13" s="2"/>
      <c r="AB13" s="9"/>
      <c r="AC13" s="175"/>
      <c r="AD13" s="176"/>
      <c r="AE13" s="177"/>
      <c r="AF13" s="177"/>
      <c r="AG13" s="177"/>
    </row>
    <row r="14" spans="1:34" s="192" customFormat="1" ht="15" customHeight="1" x14ac:dyDescent="0.25">
      <c r="A14" s="185"/>
      <c r="B14" s="24">
        <v>2004</v>
      </c>
      <c r="C14" s="2" t="s">
        <v>195</v>
      </c>
      <c r="D14" s="24" t="s">
        <v>196</v>
      </c>
      <c r="E14" s="24">
        <v>2</v>
      </c>
      <c r="F14" s="24">
        <v>1</v>
      </c>
      <c r="G14" s="24">
        <v>0</v>
      </c>
      <c r="H14" s="24">
        <v>1</v>
      </c>
      <c r="I14" s="26">
        <f t="shared" si="0"/>
        <v>0.5</v>
      </c>
      <c r="J14" s="27"/>
      <c r="K14" s="24"/>
      <c r="L14" s="24"/>
      <c r="M14" s="24"/>
      <c r="N14" s="26"/>
      <c r="O14" s="24">
        <v>7</v>
      </c>
      <c r="P14" s="24">
        <v>4</v>
      </c>
      <c r="Q14" s="24">
        <v>3</v>
      </c>
      <c r="R14" s="26">
        <f t="shared" si="1"/>
        <v>0.5714285714285714</v>
      </c>
      <c r="S14" s="28"/>
      <c r="T14" s="24"/>
      <c r="U14" s="25"/>
      <c r="V14" s="28"/>
      <c r="W14" s="24"/>
      <c r="X14" s="187"/>
      <c r="Y14" s="2"/>
      <c r="Z14" s="2"/>
      <c r="AA14" s="2"/>
      <c r="AB14" s="9"/>
      <c r="AC14" s="175"/>
      <c r="AD14" s="176"/>
      <c r="AE14" s="177"/>
      <c r="AF14" s="177"/>
      <c r="AG14" s="177"/>
    </row>
    <row r="15" spans="1:34" s="192" customFormat="1" ht="15" customHeight="1" x14ac:dyDescent="0.25">
      <c r="A15" s="185"/>
      <c r="B15" s="139">
        <v>2005</v>
      </c>
      <c r="C15" s="141" t="s">
        <v>99</v>
      </c>
      <c r="D15" s="139" t="s">
        <v>38</v>
      </c>
      <c r="E15" s="141" t="s">
        <v>197</v>
      </c>
      <c r="F15" s="139"/>
      <c r="G15" s="142"/>
      <c r="H15" s="66"/>
      <c r="I15" s="193"/>
      <c r="J15" s="27"/>
      <c r="K15" s="24"/>
      <c r="L15" s="24"/>
      <c r="M15" s="24"/>
      <c r="N15" s="26"/>
      <c r="O15" s="24">
        <v>7</v>
      </c>
      <c r="P15" s="24">
        <v>4</v>
      </c>
      <c r="Q15" s="24">
        <v>3</v>
      </c>
      <c r="R15" s="26">
        <f t="shared" si="1"/>
        <v>0.5714285714285714</v>
      </c>
      <c r="S15" s="28"/>
      <c r="T15" s="24"/>
      <c r="U15" s="25"/>
      <c r="V15" s="28"/>
      <c r="W15" s="24"/>
      <c r="X15" s="27"/>
      <c r="Y15" s="2"/>
      <c r="Z15" s="2"/>
      <c r="AA15" s="2"/>
      <c r="AB15" s="9"/>
      <c r="AC15" s="175"/>
      <c r="AD15" s="176"/>
      <c r="AE15" s="177"/>
      <c r="AF15" s="177"/>
      <c r="AG15" s="177"/>
    </row>
    <row r="16" spans="1:34" s="192" customFormat="1" ht="15" customHeight="1" x14ac:dyDescent="0.25">
      <c r="A16" s="185"/>
      <c r="B16" s="24">
        <v>2006</v>
      </c>
      <c r="C16" s="2" t="s">
        <v>99</v>
      </c>
      <c r="D16" s="24" t="s">
        <v>196</v>
      </c>
      <c r="E16" s="24">
        <v>27</v>
      </c>
      <c r="F16" s="24">
        <v>5</v>
      </c>
      <c r="G16" s="24">
        <v>0</v>
      </c>
      <c r="H16" s="24">
        <v>22</v>
      </c>
      <c r="I16" s="26">
        <f t="shared" si="0"/>
        <v>0.18518518518518517</v>
      </c>
      <c r="J16" s="27"/>
      <c r="K16" s="24"/>
      <c r="L16" s="24"/>
      <c r="M16" s="24"/>
      <c r="N16" s="26"/>
      <c r="O16" s="24">
        <v>7</v>
      </c>
      <c r="P16" s="24">
        <v>5</v>
      </c>
      <c r="Q16" s="24">
        <v>2</v>
      </c>
      <c r="R16" s="26">
        <f t="shared" si="1"/>
        <v>0.7142857142857143</v>
      </c>
      <c r="S16" s="28"/>
      <c r="T16" s="24"/>
      <c r="U16" s="25"/>
      <c r="V16" s="28"/>
      <c r="W16" s="24"/>
      <c r="X16" s="187"/>
      <c r="Y16" s="2"/>
      <c r="Z16" s="2"/>
      <c r="AA16" s="2"/>
      <c r="AB16" s="9"/>
      <c r="AC16" s="175"/>
      <c r="AD16" s="176"/>
      <c r="AE16" s="177"/>
      <c r="AF16" s="177"/>
      <c r="AG16" s="177"/>
    </row>
    <row r="17" spans="1:34" s="192" customFormat="1" ht="15" customHeight="1" x14ac:dyDescent="0.25">
      <c r="A17" s="185"/>
      <c r="B17" s="24">
        <v>2008</v>
      </c>
      <c r="C17" s="2" t="s">
        <v>198</v>
      </c>
      <c r="D17" s="24" t="s">
        <v>58</v>
      </c>
      <c r="E17" s="24">
        <v>14</v>
      </c>
      <c r="F17" s="24">
        <v>6</v>
      </c>
      <c r="G17" s="24">
        <v>0</v>
      </c>
      <c r="H17" s="24">
        <v>8</v>
      </c>
      <c r="I17" s="26">
        <f>PRODUCT(F17/E17)</f>
        <v>0.42857142857142855</v>
      </c>
      <c r="J17" s="27"/>
      <c r="K17" s="24"/>
      <c r="L17" s="24"/>
      <c r="M17" s="24"/>
      <c r="N17" s="26"/>
      <c r="O17" s="24"/>
      <c r="P17" s="24"/>
      <c r="Q17" s="24"/>
      <c r="R17" s="26"/>
      <c r="S17" s="28"/>
      <c r="T17" s="24"/>
      <c r="U17" s="25"/>
      <c r="V17" s="28"/>
      <c r="W17" s="24"/>
      <c r="X17" s="27"/>
      <c r="Y17" s="2"/>
      <c r="Z17" s="2"/>
      <c r="AA17" s="2"/>
      <c r="AB17" s="9"/>
      <c r="AC17" s="175"/>
      <c r="AD17" s="176"/>
      <c r="AE17" s="177"/>
      <c r="AF17" s="177"/>
      <c r="AG17" s="177"/>
    </row>
    <row r="18" spans="1:34" s="192" customFormat="1" ht="15" customHeight="1" x14ac:dyDescent="0.25">
      <c r="A18" s="185"/>
      <c r="B18" s="24">
        <v>2009</v>
      </c>
      <c r="C18" s="2" t="s">
        <v>198</v>
      </c>
      <c r="D18" s="24" t="s">
        <v>39</v>
      </c>
      <c r="E18" s="24">
        <v>24</v>
      </c>
      <c r="F18" s="24">
        <v>16</v>
      </c>
      <c r="G18" s="24">
        <v>0</v>
      </c>
      <c r="H18" s="24">
        <v>8</v>
      </c>
      <c r="I18" s="26">
        <f>PRODUCT(F18/E18)</f>
        <v>0.66666666666666663</v>
      </c>
      <c r="J18" s="27"/>
      <c r="K18" s="24">
        <v>4</v>
      </c>
      <c r="L18" s="24">
        <v>0</v>
      </c>
      <c r="M18" s="24">
        <v>4</v>
      </c>
      <c r="N18" s="26">
        <f>PRODUCT(L18/K18)</f>
        <v>0</v>
      </c>
      <c r="O18" s="24"/>
      <c r="P18" s="24"/>
      <c r="Q18" s="24"/>
      <c r="R18" s="26"/>
      <c r="S18" s="28">
        <v>1</v>
      </c>
      <c r="T18" s="24"/>
      <c r="U18" s="25"/>
      <c r="V18" s="28"/>
      <c r="W18" s="24"/>
      <c r="X18" s="27"/>
      <c r="Y18" s="2" t="s">
        <v>199</v>
      </c>
      <c r="Z18" s="2"/>
      <c r="AA18" s="2"/>
      <c r="AB18" s="9"/>
      <c r="AC18" s="175"/>
      <c r="AD18" s="176"/>
      <c r="AE18" s="177"/>
      <c r="AF18" s="177"/>
      <c r="AG18" s="177"/>
    </row>
    <row r="19" spans="1:34" s="192" customFormat="1" ht="15" customHeight="1" x14ac:dyDescent="0.25">
      <c r="A19" s="185"/>
      <c r="B19" s="139">
        <v>2011</v>
      </c>
      <c r="C19" s="141" t="s">
        <v>99</v>
      </c>
      <c r="D19" s="139" t="s">
        <v>58</v>
      </c>
      <c r="E19" s="141" t="s">
        <v>200</v>
      </c>
      <c r="F19" s="139"/>
      <c r="G19" s="142"/>
      <c r="H19" s="66"/>
      <c r="I19" s="193"/>
      <c r="J19" s="27"/>
      <c r="K19" s="195"/>
      <c r="L19" s="195"/>
      <c r="M19" s="195"/>
      <c r="N19" s="196"/>
      <c r="O19" s="195"/>
      <c r="P19" s="195"/>
      <c r="Q19" s="195"/>
      <c r="R19" s="196"/>
      <c r="S19" s="28"/>
      <c r="T19" s="24"/>
      <c r="U19" s="197"/>
      <c r="V19" s="198"/>
      <c r="W19" s="195"/>
      <c r="X19" s="27"/>
      <c r="Y19" s="2"/>
      <c r="Z19" s="2"/>
      <c r="AA19" s="2"/>
      <c r="AB19" s="9"/>
      <c r="AC19" s="175"/>
      <c r="AD19" s="176"/>
      <c r="AE19" s="177"/>
      <c r="AF19" s="177"/>
      <c r="AG19" s="177"/>
    </row>
    <row r="20" spans="1:34" s="192" customFormat="1" ht="15" customHeight="1" x14ac:dyDescent="0.25">
      <c r="A20" s="185"/>
      <c r="B20" s="24">
        <v>2017</v>
      </c>
      <c r="C20" s="2" t="s">
        <v>198</v>
      </c>
      <c r="D20" s="24" t="s">
        <v>40</v>
      </c>
      <c r="E20" s="24">
        <v>16</v>
      </c>
      <c r="F20" s="24">
        <v>6</v>
      </c>
      <c r="G20" s="24">
        <v>0</v>
      </c>
      <c r="H20" s="24">
        <v>10</v>
      </c>
      <c r="I20" s="26">
        <f>PRODUCT(F20/E20)</f>
        <v>0.375</v>
      </c>
      <c r="J20" s="27"/>
      <c r="K20" s="195">
        <v>3</v>
      </c>
      <c r="L20" s="195">
        <v>0</v>
      </c>
      <c r="M20" s="195">
        <v>3</v>
      </c>
      <c r="N20" s="26">
        <f>PRODUCT(L20/K20)</f>
        <v>0</v>
      </c>
      <c r="O20" s="195"/>
      <c r="P20" s="195"/>
      <c r="Q20" s="195"/>
      <c r="R20" s="196"/>
      <c r="S20" s="28"/>
      <c r="T20" s="24"/>
      <c r="U20" s="197"/>
      <c r="V20" s="198"/>
      <c r="W20" s="195"/>
      <c r="X20" s="27"/>
      <c r="Y20" s="2" t="s">
        <v>226</v>
      </c>
      <c r="Z20" s="2"/>
      <c r="AA20" s="2"/>
      <c r="AB20" s="9"/>
      <c r="AC20" s="175"/>
      <c r="AD20" s="176"/>
      <c r="AE20" s="177"/>
      <c r="AF20" s="177"/>
      <c r="AG20" s="177"/>
    </row>
    <row r="21" spans="1:34" s="192" customFormat="1" ht="15" customHeight="1" x14ac:dyDescent="0.25">
      <c r="A21" s="185"/>
      <c r="B21" s="24">
        <v>2018</v>
      </c>
      <c r="C21" s="2" t="s">
        <v>198</v>
      </c>
      <c r="D21" s="24" t="s">
        <v>33</v>
      </c>
      <c r="E21" s="24">
        <v>32</v>
      </c>
      <c r="F21" s="24">
        <v>18</v>
      </c>
      <c r="G21" s="24">
        <v>0</v>
      </c>
      <c r="H21" s="24">
        <v>14</v>
      </c>
      <c r="I21" s="26">
        <f>PRODUCT(F21/E21)</f>
        <v>0.5625</v>
      </c>
      <c r="J21" s="27"/>
      <c r="K21" s="195">
        <v>3</v>
      </c>
      <c r="L21" s="195">
        <v>0</v>
      </c>
      <c r="M21" s="195">
        <v>3</v>
      </c>
      <c r="N21" s="26">
        <f>PRODUCT(L21/K21)</f>
        <v>0</v>
      </c>
      <c r="O21" s="195"/>
      <c r="P21" s="195"/>
      <c r="Q21" s="195"/>
      <c r="R21" s="196"/>
      <c r="S21" s="28"/>
      <c r="T21" s="24"/>
      <c r="U21" s="197"/>
      <c r="V21" s="198"/>
      <c r="W21" s="195"/>
      <c r="X21" s="27"/>
      <c r="Y21" s="2" t="s">
        <v>238</v>
      </c>
      <c r="Z21" s="2"/>
      <c r="AA21" s="2"/>
      <c r="AB21" s="9"/>
      <c r="AC21" s="175"/>
      <c r="AD21" s="176"/>
      <c r="AE21" s="177"/>
      <c r="AF21" s="177"/>
      <c r="AG21" s="177"/>
    </row>
    <row r="22" spans="1:34" s="192" customFormat="1" ht="15" customHeight="1" x14ac:dyDescent="0.25">
      <c r="A22" s="185"/>
      <c r="B22" s="24">
        <v>2019</v>
      </c>
      <c r="C22" s="2" t="s">
        <v>198</v>
      </c>
      <c r="D22" s="24" t="s">
        <v>33</v>
      </c>
      <c r="E22" s="24">
        <v>30</v>
      </c>
      <c r="F22" s="24">
        <v>14</v>
      </c>
      <c r="G22" s="24">
        <v>0</v>
      </c>
      <c r="H22" s="24">
        <v>16</v>
      </c>
      <c r="I22" s="26">
        <f>PRODUCT(F22/E22)</f>
        <v>0.46666666666666667</v>
      </c>
      <c r="J22" s="27"/>
      <c r="K22" s="195">
        <v>3</v>
      </c>
      <c r="L22" s="195">
        <v>0</v>
      </c>
      <c r="M22" s="195">
        <v>3</v>
      </c>
      <c r="N22" s="26">
        <f>PRODUCT(L22/K22)</f>
        <v>0</v>
      </c>
      <c r="O22" s="195"/>
      <c r="P22" s="195"/>
      <c r="Q22" s="195"/>
      <c r="R22" s="196"/>
      <c r="S22" s="28"/>
      <c r="T22" s="24"/>
      <c r="U22" s="197"/>
      <c r="V22" s="198"/>
      <c r="W22" s="195"/>
      <c r="X22" s="27"/>
      <c r="Y22" s="2" t="s">
        <v>226</v>
      </c>
      <c r="Z22" s="2"/>
      <c r="AA22" s="2"/>
      <c r="AB22" s="9"/>
      <c r="AC22" s="175"/>
      <c r="AD22" s="176"/>
      <c r="AE22" s="177"/>
      <c r="AF22" s="177"/>
      <c r="AG22" s="177"/>
    </row>
    <row r="23" spans="1:34" s="192" customFormat="1" ht="15" customHeight="1" x14ac:dyDescent="0.25">
      <c r="A23" s="185"/>
      <c r="B23" s="191" t="s">
        <v>7</v>
      </c>
      <c r="C23" s="272"/>
      <c r="D23" s="273"/>
      <c r="E23" s="190">
        <f>SUM(E5:E22)</f>
        <v>314</v>
      </c>
      <c r="F23" s="190">
        <f>SUM(F5:F22)</f>
        <v>119</v>
      </c>
      <c r="G23" s="190">
        <f>SUM(G5:G22)</f>
        <v>2</v>
      </c>
      <c r="H23" s="190">
        <f>SUM(H5:H22)</f>
        <v>193</v>
      </c>
      <c r="I23" s="274">
        <f>PRODUCT(F23/E23)</f>
        <v>0.37898089171974525</v>
      </c>
      <c r="J23" s="27"/>
      <c r="K23" s="190">
        <f>SUM(K5:K22)</f>
        <v>13</v>
      </c>
      <c r="L23" s="190">
        <f>SUM(L5:L22)</f>
        <v>0</v>
      </c>
      <c r="M23" s="190">
        <f>SUM(M5:M22)</f>
        <v>13</v>
      </c>
      <c r="N23" s="274">
        <f>PRODUCT(L23/K23)</f>
        <v>0</v>
      </c>
      <c r="O23" s="190">
        <f>SUM(O5:O18)</f>
        <v>44</v>
      </c>
      <c r="P23" s="190">
        <f>SUM(P5:P18)</f>
        <v>24</v>
      </c>
      <c r="Q23" s="190">
        <f>SUM(Q5:Q18)</f>
        <v>20</v>
      </c>
      <c r="R23" s="274">
        <f>PRODUCT(P23/O23)</f>
        <v>0.54545454545454541</v>
      </c>
      <c r="S23" s="199">
        <f>SUM(S13:S22)</f>
        <v>2</v>
      </c>
      <c r="T23" s="17">
        <v>0</v>
      </c>
      <c r="U23" s="190">
        <f>SUM(U5:U18)</f>
        <v>0</v>
      </c>
      <c r="V23" s="190">
        <f>SUM(V5:V18)</f>
        <v>0</v>
      </c>
      <c r="W23" s="190">
        <f>SUM(W5:W18)</f>
        <v>0</v>
      </c>
      <c r="X23" s="200"/>
      <c r="Y23" s="74" t="s">
        <v>241</v>
      </c>
      <c r="Z23" s="74"/>
      <c r="AA23" s="74"/>
      <c r="AB23" s="92"/>
      <c r="AC23" s="175"/>
      <c r="AD23" s="176"/>
      <c r="AE23" s="177"/>
      <c r="AF23" s="177"/>
      <c r="AG23" s="177"/>
    </row>
    <row r="24" spans="1:34" s="189" customFormat="1" ht="15" customHeight="1" x14ac:dyDescent="0.25">
      <c r="A24" s="185"/>
      <c r="B24" s="201"/>
      <c r="C24" s="202"/>
      <c r="D24" s="203"/>
      <c r="E24" s="203"/>
      <c r="F24" s="203"/>
      <c r="G24" s="203"/>
      <c r="H24" s="203"/>
      <c r="I24" s="203"/>
      <c r="J24" s="204"/>
      <c r="K24" s="203"/>
      <c r="L24" s="203"/>
      <c r="M24" s="203"/>
      <c r="N24" s="203"/>
      <c r="O24" s="203"/>
      <c r="P24" s="203"/>
      <c r="Q24" s="203"/>
      <c r="R24" s="203"/>
      <c r="S24" s="205"/>
      <c r="T24" s="205"/>
      <c r="U24" s="206"/>
      <c r="V24" s="206"/>
      <c r="W24" s="206"/>
      <c r="X24" s="207"/>
      <c r="Y24" s="177"/>
      <c r="Z24" s="177"/>
      <c r="AA24" s="177"/>
      <c r="AB24" s="177"/>
      <c r="AC24" s="177"/>
      <c r="AD24" s="177"/>
      <c r="AE24" s="177"/>
      <c r="AF24" s="177"/>
      <c r="AG24" s="177"/>
      <c r="AH24" s="192"/>
    </row>
    <row r="25" spans="1:34" s="192" customFormat="1" ht="15" customHeight="1" x14ac:dyDescent="0.25">
      <c r="A25" s="185"/>
      <c r="B25" s="65" t="s">
        <v>24</v>
      </c>
      <c r="C25" s="208"/>
      <c r="D25" s="209"/>
      <c r="E25" s="63" t="s">
        <v>51</v>
      </c>
      <c r="F25" s="63" t="s">
        <v>46</v>
      </c>
      <c r="G25" s="60" t="s">
        <v>47</v>
      </c>
      <c r="H25" s="60" t="s">
        <v>31</v>
      </c>
      <c r="I25" s="63" t="s">
        <v>184</v>
      </c>
      <c r="J25" s="23"/>
      <c r="K25" s="210" t="s">
        <v>183</v>
      </c>
      <c r="L25" s="211"/>
      <c r="M25" s="211"/>
      <c r="N25" s="17" t="s">
        <v>201</v>
      </c>
      <c r="O25" s="17" t="s">
        <v>51</v>
      </c>
      <c r="P25" s="17" t="s">
        <v>46</v>
      </c>
      <c r="Q25" s="17" t="s">
        <v>31</v>
      </c>
      <c r="R25" s="17" t="s">
        <v>184</v>
      </c>
      <c r="S25" s="205"/>
      <c r="T25" s="205"/>
      <c r="U25" s="23"/>
      <c r="V25" s="23"/>
      <c r="W25" s="23"/>
      <c r="X25" s="27"/>
      <c r="Y25" s="185" t="s">
        <v>202</v>
      </c>
      <c r="Z25" s="185" t="s">
        <v>104</v>
      </c>
      <c r="AA25" s="212"/>
      <c r="AB25" s="177"/>
      <c r="AC25" s="177"/>
      <c r="AD25" s="177"/>
      <c r="AE25" s="177"/>
      <c r="AF25" s="177"/>
      <c r="AG25" s="177"/>
    </row>
    <row r="26" spans="1:34" s="192" customFormat="1" ht="15" customHeight="1" x14ac:dyDescent="0.25">
      <c r="A26" s="185"/>
      <c r="B26" s="213" t="s">
        <v>12</v>
      </c>
      <c r="C26" s="58"/>
      <c r="D26" s="214"/>
      <c r="E26" s="24">
        <f>PRODUCT(E23)</f>
        <v>314</v>
      </c>
      <c r="F26" s="24">
        <f>PRODUCT(F23)</f>
        <v>119</v>
      </c>
      <c r="G26" s="24">
        <f>PRODUCT(G23)</f>
        <v>2</v>
      </c>
      <c r="H26" s="24">
        <f>PRODUCT(H23)</f>
        <v>193</v>
      </c>
      <c r="I26" s="26">
        <f>PRODUCT(F26/E26)</f>
        <v>0.37898089171974525</v>
      </c>
      <c r="J26" s="23"/>
      <c r="K26" s="213" t="s">
        <v>59</v>
      </c>
      <c r="L26" s="58"/>
      <c r="M26" s="58"/>
      <c r="N26" s="215" t="s">
        <v>239</v>
      </c>
      <c r="O26" s="24">
        <v>10</v>
      </c>
      <c r="P26" s="24">
        <v>0</v>
      </c>
      <c r="Q26" s="24">
        <v>10</v>
      </c>
      <c r="R26" s="26">
        <f>PRODUCT(P26/O26)</f>
        <v>0</v>
      </c>
      <c r="S26" s="205"/>
      <c r="T26" s="205"/>
      <c r="U26" s="23"/>
      <c r="V26" s="23"/>
      <c r="W26" s="23"/>
      <c r="X26" s="27"/>
      <c r="Y26" s="177"/>
      <c r="Z26" s="185" t="s">
        <v>203</v>
      </c>
      <c r="AA26" s="212"/>
      <c r="AB26" s="177"/>
      <c r="AC26" s="177"/>
      <c r="AD26" s="177"/>
      <c r="AE26" s="177"/>
      <c r="AF26" s="177"/>
      <c r="AG26" s="177"/>
    </row>
    <row r="27" spans="1:34" s="192" customFormat="1" ht="15" customHeight="1" x14ac:dyDescent="0.25">
      <c r="A27" s="185"/>
      <c r="B27" s="216" t="s">
        <v>14</v>
      </c>
      <c r="C27" s="217"/>
      <c r="D27" s="218"/>
      <c r="E27" s="24">
        <f>SUM(K23)</f>
        <v>13</v>
      </c>
      <c r="F27" s="24">
        <f>SUM(L23)</f>
        <v>0</v>
      </c>
      <c r="G27" s="24">
        <v>0</v>
      </c>
      <c r="H27" s="24">
        <f>SUM(M23)</f>
        <v>13</v>
      </c>
      <c r="I27" s="26">
        <f>PRODUCT(F27/E27)</f>
        <v>0</v>
      </c>
      <c r="J27" s="23"/>
      <c r="K27" s="219" t="s">
        <v>60</v>
      </c>
      <c r="L27" s="220"/>
      <c r="M27" s="220"/>
      <c r="N27" s="215"/>
      <c r="O27" s="24"/>
      <c r="P27" s="24"/>
      <c r="Q27" s="24"/>
      <c r="R27" s="26"/>
      <c r="S27" s="205"/>
      <c r="T27" s="205"/>
      <c r="U27" s="23"/>
      <c r="V27" s="23"/>
      <c r="W27" s="23"/>
      <c r="X27" s="27"/>
      <c r="Y27" s="177"/>
      <c r="Z27" s="185" t="s">
        <v>204</v>
      </c>
      <c r="AA27" s="23"/>
      <c r="AB27" s="177"/>
      <c r="AC27" s="177"/>
      <c r="AD27" s="177"/>
      <c r="AE27" s="177"/>
      <c r="AF27" s="177"/>
      <c r="AG27" s="177"/>
    </row>
    <row r="28" spans="1:34" s="192" customFormat="1" ht="15" customHeight="1" x14ac:dyDescent="0.2">
      <c r="A28" s="185"/>
      <c r="B28" s="213" t="s">
        <v>15</v>
      </c>
      <c r="C28" s="58"/>
      <c r="D28" s="214"/>
      <c r="E28" s="24">
        <f>SUM(O23)</f>
        <v>44</v>
      </c>
      <c r="F28" s="24">
        <f>SUM(P23)</f>
        <v>24</v>
      </c>
      <c r="G28" s="24">
        <v>0</v>
      </c>
      <c r="H28" s="24">
        <f>SUM(Q23)</f>
        <v>20</v>
      </c>
      <c r="I28" s="26">
        <f>PRODUCT(F28/E28)</f>
        <v>0.54545454545454541</v>
      </c>
      <c r="J28" s="23"/>
      <c r="K28" s="213" t="s">
        <v>61</v>
      </c>
      <c r="L28" s="58"/>
      <c r="M28" s="10"/>
      <c r="N28" s="215"/>
      <c r="O28" s="24"/>
      <c r="P28" s="24"/>
      <c r="Q28" s="24"/>
      <c r="R28" s="26"/>
      <c r="S28" s="205"/>
      <c r="T28" s="205"/>
      <c r="U28" s="23"/>
      <c r="V28" s="23"/>
      <c r="W28" s="23"/>
      <c r="X28" s="23"/>
      <c r="Y28" s="23"/>
      <c r="Z28" s="185" t="s">
        <v>205</v>
      </c>
      <c r="AA28" s="177"/>
      <c r="AB28" s="177"/>
      <c r="AC28" s="177"/>
      <c r="AD28" s="177"/>
      <c r="AE28" s="177"/>
      <c r="AF28" s="177"/>
      <c r="AG28" s="177"/>
    </row>
    <row r="29" spans="1:34" s="192" customFormat="1" ht="15" customHeight="1" x14ac:dyDescent="0.2">
      <c r="A29" s="185"/>
      <c r="B29" s="90" t="s">
        <v>25</v>
      </c>
      <c r="C29" s="19"/>
      <c r="D29" s="221"/>
      <c r="E29" s="17">
        <f>SUM(E26:E28)</f>
        <v>371</v>
      </c>
      <c r="F29" s="17">
        <f>SUM(F26:F28)</f>
        <v>143</v>
      </c>
      <c r="G29" s="17">
        <v>2</v>
      </c>
      <c r="H29" s="17">
        <f>SUM(H26:H28)</f>
        <v>226</v>
      </c>
      <c r="I29" s="33">
        <f>PRODUCT(F29/E29)</f>
        <v>0.38544474393530997</v>
      </c>
      <c r="J29" s="72"/>
      <c r="K29" s="90" t="s">
        <v>25</v>
      </c>
      <c r="L29" s="221"/>
      <c r="M29" s="221"/>
      <c r="N29" s="17"/>
      <c r="O29" s="17">
        <f>SUM(O26:O28)</f>
        <v>10</v>
      </c>
      <c r="P29" s="17">
        <f>SUM(P26:P28)</f>
        <v>0</v>
      </c>
      <c r="Q29" s="17">
        <f>SUM(Q26:Q28)</f>
        <v>10</v>
      </c>
      <c r="R29" s="33">
        <f>PRODUCT(P29/O29)</f>
        <v>0</v>
      </c>
      <c r="S29" s="205"/>
      <c r="T29" s="205"/>
      <c r="U29" s="23"/>
      <c r="V29" s="23"/>
      <c r="W29" s="23"/>
      <c r="X29" s="23"/>
      <c r="Y29" s="23"/>
      <c r="Z29" s="185" t="s">
        <v>206</v>
      </c>
      <c r="AA29" s="177"/>
      <c r="AB29" s="177"/>
      <c r="AC29" s="177"/>
      <c r="AD29" s="177"/>
      <c r="AE29" s="177"/>
      <c r="AF29" s="177"/>
      <c r="AG29" s="177"/>
    </row>
    <row r="30" spans="1:34" s="192" customFormat="1" ht="17.25" customHeight="1" x14ac:dyDescent="0.2">
      <c r="A30" s="185"/>
      <c r="B30" s="185"/>
      <c r="C30" s="75"/>
      <c r="D30" s="212"/>
      <c r="E30" s="185"/>
      <c r="F30" s="23"/>
      <c r="G30" s="23"/>
      <c r="H30" s="23"/>
      <c r="I30" s="23"/>
      <c r="J30" s="222"/>
      <c r="K30" s="185"/>
      <c r="L30" s="23"/>
      <c r="M30" s="23"/>
      <c r="N30" s="23"/>
      <c r="O30" s="185"/>
      <c r="P30" s="23"/>
      <c r="Q30" s="23"/>
      <c r="R30" s="23"/>
      <c r="S30" s="205"/>
      <c r="T30" s="205"/>
      <c r="U30" s="23"/>
      <c r="V30" s="23"/>
      <c r="W30" s="23"/>
      <c r="X30" s="23"/>
      <c r="Y30" s="23"/>
      <c r="Z30" s="23"/>
      <c r="AA30" s="177"/>
      <c r="AB30" s="177"/>
      <c r="AC30" s="177"/>
      <c r="AD30" s="177"/>
      <c r="AE30" s="177"/>
      <c r="AF30" s="177"/>
      <c r="AG30" s="177"/>
    </row>
    <row r="31" spans="1:34" s="223" customFormat="1" ht="15" customHeight="1" x14ac:dyDescent="0.2">
      <c r="A31" s="185"/>
      <c r="B31" s="185"/>
      <c r="C31" s="75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05"/>
      <c r="T31" s="205"/>
      <c r="U31" s="23"/>
      <c r="V31" s="23"/>
      <c r="W31" s="23"/>
      <c r="X31" s="23"/>
      <c r="Y31" s="23"/>
      <c r="Z31" s="23"/>
      <c r="AA31" s="177"/>
      <c r="AB31" s="177"/>
      <c r="AC31" s="177"/>
      <c r="AD31" s="177"/>
      <c r="AE31" s="177"/>
      <c r="AF31" s="177"/>
      <c r="AG31" s="177"/>
      <c r="AH31" s="192"/>
    </row>
    <row r="32" spans="1:34" s="223" customFormat="1" ht="15" customHeight="1" x14ac:dyDescent="0.2">
      <c r="A32" s="185"/>
      <c r="B32" s="185"/>
      <c r="C32" s="7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05"/>
      <c r="T32" s="205"/>
      <c r="U32" s="23"/>
      <c r="V32" s="23"/>
      <c r="W32" s="23"/>
      <c r="X32" s="23"/>
      <c r="Y32" s="23"/>
      <c r="Z32" s="23"/>
      <c r="AA32" s="177"/>
      <c r="AB32" s="177"/>
      <c r="AC32" s="177"/>
      <c r="AD32" s="177"/>
      <c r="AE32" s="177"/>
      <c r="AF32" s="177"/>
      <c r="AG32" s="177"/>
      <c r="AH32" s="192"/>
    </row>
    <row r="33" spans="1:34" s="223" customFormat="1" ht="15" customHeight="1" x14ac:dyDescent="0.2">
      <c r="A33" s="185"/>
      <c r="B33" s="185"/>
      <c r="C33" s="7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05"/>
      <c r="T33" s="205"/>
      <c r="U33" s="23"/>
      <c r="V33" s="23"/>
      <c r="W33" s="23"/>
      <c r="X33" s="23"/>
      <c r="Y33" s="23"/>
      <c r="Z33" s="23"/>
      <c r="AA33" s="177"/>
      <c r="AB33" s="177"/>
      <c r="AC33" s="177"/>
      <c r="AD33" s="177"/>
      <c r="AE33" s="177"/>
      <c r="AF33" s="177"/>
      <c r="AG33" s="177"/>
      <c r="AH33" s="192"/>
    </row>
    <row r="34" spans="1:34" s="223" customFormat="1" ht="15" customHeight="1" x14ac:dyDescent="0.2">
      <c r="A34" s="185"/>
      <c r="B34" s="185"/>
      <c r="C34" s="7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05"/>
      <c r="T34" s="205"/>
      <c r="U34" s="23"/>
      <c r="V34" s="23"/>
      <c r="W34" s="23"/>
      <c r="X34" s="23"/>
      <c r="Y34" s="23"/>
      <c r="Z34" s="23"/>
      <c r="AA34" s="177"/>
      <c r="AB34" s="177"/>
      <c r="AC34" s="177"/>
      <c r="AD34" s="177"/>
      <c r="AE34" s="177"/>
      <c r="AF34" s="177"/>
      <c r="AG34" s="177"/>
      <c r="AH34" s="192"/>
    </row>
    <row r="35" spans="1:34" s="225" customFormat="1" ht="15" customHeight="1" x14ac:dyDescent="0.2">
      <c r="A35" s="35"/>
      <c r="B35" s="35"/>
      <c r="C35" s="224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22"/>
      <c r="T35" s="222"/>
      <c r="U35" s="205"/>
      <c r="V35" s="205"/>
      <c r="W35" s="205"/>
      <c r="X35" s="23"/>
      <c r="Y35" s="23"/>
      <c r="Z35" s="23"/>
      <c r="AA35" s="177"/>
      <c r="AB35" s="177"/>
      <c r="AC35" s="177"/>
      <c r="AD35" s="177"/>
      <c r="AE35" s="177"/>
      <c r="AF35" s="177"/>
      <c r="AG35" s="177"/>
      <c r="AH35" s="192"/>
    </row>
    <row r="36" spans="1:34" s="225" customFormat="1" ht="15" customHeight="1" x14ac:dyDescent="0.2">
      <c r="A36" s="35"/>
      <c r="B36" s="35"/>
      <c r="C36" s="224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3"/>
      <c r="Y36" s="23"/>
      <c r="Z36" s="23"/>
      <c r="AA36" s="177"/>
      <c r="AB36" s="177"/>
      <c r="AC36" s="177"/>
      <c r="AD36" s="177"/>
      <c r="AE36" s="177"/>
      <c r="AF36" s="177"/>
      <c r="AG36" s="177"/>
      <c r="AH36" s="192"/>
    </row>
    <row r="37" spans="1:34" s="225" customFormat="1" ht="15" customHeight="1" x14ac:dyDescent="0.2">
      <c r="A37" s="35"/>
      <c r="B37" s="35"/>
      <c r="C37" s="224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3"/>
      <c r="Y37" s="23"/>
      <c r="Z37" s="23"/>
      <c r="AA37" s="177"/>
      <c r="AB37" s="177"/>
      <c r="AC37" s="177"/>
      <c r="AD37" s="177"/>
      <c r="AE37" s="177"/>
      <c r="AF37" s="177"/>
      <c r="AG37" s="177"/>
      <c r="AH37" s="192"/>
    </row>
    <row r="38" spans="1:34" s="225" customFormat="1" ht="15" customHeight="1" x14ac:dyDescent="0.2">
      <c r="A38" s="35"/>
      <c r="B38" s="35"/>
      <c r="C38" s="224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3"/>
      <c r="Y38" s="23"/>
      <c r="Z38" s="23"/>
      <c r="AA38" s="177"/>
      <c r="AB38" s="177"/>
      <c r="AC38" s="177"/>
      <c r="AD38" s="177"/>
      <c r="AE38" s="177"/>
      <c r="AF38" s="177"/>
      <c r="AG38" s="177"/>
      <c r="AH38" s="192"/>
    </row>
    <row r="39" spans="1:34" s="225" customFormat="1" ht="15" customHeight="1" x14ac:dyDescent="0.2">
      <c r="A39" s="35"/>
      <c r="B39" s="35"/>
      <c r="C39" s="224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3"/>
      <c r="Y39" s="23"/>
      <c r="Z39" s="23"/>
      <c r="AA39" s="177"/>
      <c r="AB39" s="177"/>
      <c r="AC39" s="177"/>
      <c r="AD39" s="177"/>
      <c r="AE39" s="177"/>
      <c r="AF39" s="177"/>
      <c r="AG39" s="177"/>
      <c r="AH39" s="192"/>
    </row>
    <row r="40" spans="1:34" s="225" customFormat="1" ht="15" customHeight="1" x14ac:dyDescent="0.2">
      <c r="A40" s="35"/>
      <c r="B40" s="35"/>
      <c r="C40" s="224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3"/>
      <c r="Y40" s="23"/>
      <c r="Z40" s="23"/>
      <c r="AA40" s="177"/>
      <c r="AB40" s="177"/>
      <c r="AC40" s="177"/>
      <c r="AD40" s="177"/>
      <c r="AE40" s="177"/>
      <c r="AF40" s="177"/>
      <c r="AG40" s="177"/>
      <c r="AH40" s="192"/>
    </row>
    <row r="41" spans="1:34" ht="15" customHeight="1" x14ac:dyDescent="0.2">
      <c r="A41" s="35"/>
      <c r="B41" s="35"/>
      <c r="C41" s="224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3"/>
      <c r="Y41" s="23"/>
      <c r="Z41" s="177"/>
      <c r="AA41" s="177"/>
      <c r="AB41" s="177"/>
      <c r="AC41" s="177"/>
      <c r="AD41" s="177"/>
      <c r="AE41" s="177"/>
      <c r="AF41" s="177"/>
      <c r="AG41" s="177"/>
    </row>
    <row r="42" spans="1:34" ht="15" customHeight="1" x14ac:dyDescent="0.2">
      <c r="A42" s="35"/>
      <c r="B42" s="35"/>
      <c r="C42" s="224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3"/>
      <c r="Y42" s="23"/>
      <c r="Z42" s="177"/>
      <c r="AA42" s="177"/>
      <c r="AB42" s="177"/>
      <c r="AC42" s="177"/>
      <c r="AD42" s="177"/>
      <c r="AE42" s="177"/>
      <c r="AF42" s="177"/>
      <c r="AG42" s="177"/>
    </row>
    <row r="43" spans="1:34" ht="15" customHeight="1" x14ac:dyDescent="0.2">
      <c r="A43" s="35"/>
      <c r="B43" s="35"/>
      <c r="C43" s="224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3"/>
      <c r="Y43" s="23"/>
      <c r="Z43" s="177"/>
      <c r="AA43" s="177"/>
      <c r="AB43" s="177"/>
      <c r="AC43" s="177"/>
      <c r="AD43" s="177"/>
      <c r="AE43" s="177"/>
      <c r="AF43" s="177"/>
      <c r="AG43" s="177"/>
    </row>
    <row r="44" spans="1:34" ht="15" customHeight="1" x14ac:dyDescent="0.2">
      <c r="A44" s="35"/>
      <c r="B44" s="35"/>
      <c r="C44" s="224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3"/>
      <c r="Y44" s="23"/>
      <c r="Z44" s="177"/>
      <c r="AA44" s="177"/>
      <c r="AB44" s="177"/>
      <c r="AC44" s="177"/>
      <c r="AD44" s="177"/>
      <c r="AE44" s="177"/>
      <c r="AF44" s="177"/>
      <c r="AG44" s="177"/>
    </row>
    <row r="45" spans="1:34" ht="15" customHeight="1" x14ac:dyDescent="0.2">
      <c r="A45" s="35"/>
      <c r="B45" s="35"/>
      <c r="C45" s="224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3"/>
      <c r="Y45" s="23"/>
      <c r="Z45" s="177"/>
      <c r="AA45" s="177"/>
      <c r="AB45" s="177"/>
      <c r="AC45" s="177"/>
      <c r="AD45" s="177"/>
      <c r="AE45" s="177"/>
      <c r="AF45" s="177"/>
      <c r="AG45" s="177"/>
    </row>
    <row r="46" spans="1:34" ht="15" customHeight="1" x14ac:dyDescent="0.2">
      <c r="A46" s="35"/>
      <c r="B46" s="35"/>
      <c r="C46" s="224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</row>
    <row r="47" spans="1:34" ht="15" customHeight="1" x14ac:dyDescent="0.2">
      <c r="A47" s="35"/>
      <c r="B47" s="35"/>
      <c r="C47" s="224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</row>
    <row r="48" spans="1:34" ht="15" customHeight="1" x14ac:dyDescent="0.25">
      <c r="A48" s="146"/>
      <c r="B48" s="35"/>
      <c r="C48" s="224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</row>
    <row r="49" spans="1:33" s="226" customFormat="1" ht="15" customHeight="1" x14ac:dyDescent="0.25">
      <c r="A49" s="146"/>
      <c r="B49" s="35"/>
      <c r="C49" s="224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</row>
    <row r="50" spans="1:33" s="226" customFormat="1" ht="15" customHeight="1" x14ac:dyDescent="0.25">
      <c r="A50" s="146"/>
      <c r="B50" s="35"/>
      <c r="C50" s="224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</row>
    <row r="51" spans="1:33" s="226" customFormat="1" ht="15" customHeight="1" x14ac:dyDescent="0.25">
      <c r="A51" s="146"/>
      <c r="B51" s="35"/>
      <c r="C51" s="224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</row>
    <row r="52" spans="1:33" s="226" customFormat="1" ht="15" customHeight="1" x14ac:dyDescent="0.25">
      <c r="A52" s="146"/>
      <c r="B52" s="35"/>
      <c r="C52" s="224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</row>
    <row r="53" spans="1:33" s="226" customFormat="1" ht="15" customHeight="1" x14ac:dyDescent="0.2">
      <c r="B53" s="35"/>
      <c r="C53" s="224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</row>
    <row r="54" spans="1:33" s="226" customFormat="1" ht="15" customHeight="1" x14ac:dyDescent="0.2">
      <c r="B54" s="35"/>
      <c r="C54" s="224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</row>
    <row r="55" spans="1:33" s="226" customFormat="1" ht="15" customHeight="1" x14ac:dyDescent="0.2">
      <c r="B55" s="35"/>
      <c r="C55" s="224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</row>
    <row r="56" spans="1:33" s="226" customFormat="1" ht="15" customHeight="1" x14ac:dyDescent="0.2">
      <c r="B56" s="35"/>
      <c r="C56" s="224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</row>
    <row r="57" spans="1:33" s="226" customFormat="1" ht="15" customHeight="1" x14ac:dyDescent="0.2">
      <c r="B57" s="35"/>
      <c r="C57" s="224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</row>
    <row r="58" spans="1:33" s="226" customFormat="1" ht="15" customHeight="1" x14ac:dyDescent="0.2">
      <c r="B58" s="35"/>
      <c r="C58" s="224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</row>
    <row r="59" spans="1:33" s="226" customFormat="1" ht="15" customHeight="1" x14ac:dyDescent="0.2">
      <c r="B59" s="35"/>
      <c r="C59" s="224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</row>
    <row r="60" spans="1:33" s="226" customFormat="1" ht="15" customHeight="1" x14ac:dyDescent="0.2">
      <c r="B60" s="35"/>
      <c r="C60" s="224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</row>
    <row r="61" spans="1:33" s="226" customFormat="1" ht="15" customHeight="1" x14ac:dyDescent="0.2">
      <c r="B61" s="35"/>
      <c r="C61" s="224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</row>
    <row r="62" spans="1:33" s="226" customFormat="1" ht="15" customHeight="1" x14ac:dyDescent="0.2">
      <c r="B62" s="35"/>
      <c r="C62" s="224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</row>
    <row r="63" spans="1:33" s="226" customFormat="1" ht="15" customHeight="1" x14ac:dyDescent="0.2">
      <c r="B63" s="35"/>
      <c r="C63" s="224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</row>
    <row r="64" spans="1:33" s="226" customFormat="1" ht="15" customHeight="1" x14ac:dyDescent="0.2">
      <c r="B64" s="35"/>
      <c r="C64" s="224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</row>
    <row r="65" spans="2:33" s="226" customFormat="1" ht="15" customHeight="1" x14ac:dyDescent="0.2">
      <c r="B65" s="35"/>
      <c r="C65" s="224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</row>
    <row r="66" spans="2:33" s="226" customFormat="1" ht="15" customHeight="1" x14ac:dyDescent="0.2">
      <c r="B66" s="35"/>
      <c r="C66" s="224"/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</row>
    <row r="67" spans="2:33" s="226" customFormat="1" ht="15" customHeight="1" x14ac:dyDescent="0.2">
      <c r="B67" s="35"/>
      <c r="C67" s="224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</row>
    <row r="68" spans="2:33" s="226" customFormat="1" ht="15" customHeight="1" x14ac:dyDescent="0.2">
      <c r="B68" s="35"/>
      <c r="C68" s="224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</row>
    <row r="69" spans="2:33" s="226" customFormat="1" ht="15" customHeight="1" x14ac:dyDescent="0.2">
      <c r="B69" s="35"/>
      <c r="C69" s="224"/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</row>
    <row r="70" spans="2:33" s="226" customFormat="1" ht="15" customHeight="1" x14ac:dyDescent="0.2">
      <c r="B70" s="35"/>
      <c r="C70" s="224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</row>
    <row r="71" spans="2:33" s="226" customFormat="1" ht="15" customHeight="1" x14ac:dyDescent="0.2">
      <c r="B71" s="35"/>
      <c r="C71" s="224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</row>
    <row r="72" spans="2:33" s="226" customFormat="1" ht="15" customHeight="1" x14ac:dyDescent="0.2">
      <c r="B72" s="35"/>
      <c r="C72" s="224"/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</row>
    <row r="73" spans="2:33" s="226" customFormat="1" ht="15" customHeight="1" x14ac:dyDescent="0.2">
      <c r="B73" s="35"/>
      <c r="C73" s="224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</row>
    <row r="74" spans="2:33" s="226" customFormat="1" ht="15" customHeight="1" x14ac:dyDescent="0.2">
      <c r="B74" s="35"/>
      <c r="C74" s="224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</row>
    <row r="75" spans="2:33" s="226" customFormat="1" ht="15" customHeight="1" x14ac:dyDescent="0.2">
      <c r="B75" s="35"/>
      <c r="C75" s="224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</row>
    <row r="76" spans="2:33" s="226" customFormat="1" ht="15" customHeight="1" x14ac:dyDescent="0.2">
      <c r="B76" s="35"/>
      <c r="C76" s="224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</row>
    <row r="77" spans="2:33" s="226" customFormat="1" ht="15" customHeight="1" x14ac:dyDescent="0.2">
      <c r="B77" s="35"/>
      <c r="C77" s="224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</row>
    <row r="78" spans="2:33" s="226" customFormat="1" ht="15" customHeight="1" x14ac:dyDescent="0.2">
      <c r="B78" s="35"/>
      <c r="C78" s="224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</row>
    <row r="79" spans="2:33" s="226" customFormat="1" ht="15" customHeight="1" x14ac:dyDescent="0.2">
      <c r="B79" s="35"/>
      <c r="C79" s="224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</row>
    <row r="80" spans="2:33" s="226" customFormat="1" ht="15" customHeight="1" x14ac:dyDescent="0.2">
      <c r="B80" s="35"/>
      <c r="C80" s="224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</row>
    <row r="81" spans="2:33" s="226" customFormat="1" ht="15" customHeight="1" x14ac:dyDescent="0.2">
      <c r="B81" s="35"/>
      <c r="C81" s="224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</row>
    <row r="82" spans="2:33" s="226" customFormat="1" ht="15" customHeight="1" x14ac:dyDescent="0.2">
      <c r="B82" s="35"/>
      <c r="C82" s="224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</row>
    <row r="83" spans="2:33" s="226" customFormat="1" ht="15" customHeight="1" x14ac:dyDescent="0.2">
      <c r="B83" s="35"/>
      <c r="C83" s="224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</row>
    <row r="84" spans="2:33" s="226" customFormat="1" ht="15" customHeight="1" x14ac:dyDescent="0.2">
      <c r="B84" s="35"/>
      <c r="C84" s="224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</row>
    <row r="85" spans="2:33" s="226" customFormat="1" ht="15" customHeight="1" x14ac:dyDescent="0.2">
      <c r="B85" s="35"/>
      <c r="C85" s="224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</row>
    <row r="86" spans="2:33" s="226" customFormat="1" ht="15" customHeight="1" x14ac:dyDescent="0.2">
      <c r="B86" s="35"/>
      <c r="C86" s="224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</row>
    <row r="87" spans="2:33" s="226" customFormat="1" ht="15" customHeight="1" x14ac:dyDescent="0.2">
      <c r="B87" s="35"/>
      <c r="C87" s="224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</row>
    <row r="88" spans="2:33" s="226" customFormat="1" ht="15" customHeight="1" x14ac:dyDescent="0.2">
      <c r="B88" s="35"/>
      <c r="C88" s="224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</row>
    <row r="89" spans="2:33" s="226" customFormat="1" ht="15" customHeight="1" x14ac:dyDescent="0.2">
      <c r="B89" s="35"/>
      <c r="C89" s="224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</row>
    <row r="90" spans="2:33" s="226" customFormat="1" ht="15" customHeight="1" x14ac:dyDescent="0.2">
      <c r="B90" s="35"/>
      <c r="C90" s="224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</row>
    <row r="91" spans="2:33" s="226" customFormat="1" ht="15" customHeight="1" x14ac:dyDescent="0.2">
      <c r="B91" s="35"/>
      <c r="C91" s="224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</row>
    <row r="92" spans="2:33" s="226" customFormat="1" ht="15" customHeight="1" x14ac:dyDescent="0.2">
      <c r="B92" s="35"/>
      <c r="C92" s="224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</row>
    <row r="93" spans="2:33" s="226" customFormat="1" ht="15" customHeight="1" x14ac:dyDescent="0.2">
      <c r="B93" s="35"/>
      <c r="C93" s="224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</row>
    <row r="94" spans="2:33" s="226" customFormat="1" ht="15" customHeight="1" x14ac:dyDescent="0.2">
      <c r="B94" s="35"/>
      <c r="C94" s="224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</row>
    <row r="95" spans="2:33" s="226" customFormat="1" ht="15" customHeight="1" x14ac:dyDescent="0.2">
      <c r="B95" s="35"/>
      <c r="C95" s="224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</row>
    <row r="96" spans="2:33" s="226" customFormat="1" ht="15" customHeight="1" x14ac:dyDescent="0.2">
      <c r="B96" s="227"/>
      <c r="C96" s="224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</row>
    <row r="97" spans="19:33" s="226" customFormat="1" ht="15" customHeight="1" x14ac:dyDescent="0.2">
      <c r="S97" s="205"/>
      <c r="T97" s="205"/>
      <c r="U97" s="230"/>
      <c r="V97" s="230"/>
      <c r="W97" s="230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</row>
    <row r="98" spans="19:33" s="226" customFormat="1" ht="15" customHeight="1" x14ac:dyDescent="0.2">
      <c r="S98" s="205"/>
      <c r="T98" s="205"/>
      <c r="U98" s="230"/>
      <c r="V98" s="230"/>
      <c r="W98" s="230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</row>
    <row r="99" spans="19:33" s="226" customFormat="1" ht="15" customHeight="1" x14ac:dyDescent="0.2">
      <c r="S99" s="205"/>
      <c r="T99" s="205"/>
      <c r="U99" s="230"/>
      <c r="V99" s="230"/>
      <c r="W99" s="230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</row>
    <row r="100" spans="19:33" s="226" customFormat="1" ht="15" customHeight="1" x14ac:dyDescent="0.2">
      <c r="S100" s="205"/>
      <c r="T100" s="205"/>
      <c r="U100" s="230"/>
      <c r="V100" s="230"/>
      <c r="W100" s="230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</row>
    <row r="101" spans="19:33" s="226" customFormat="1" ht="15" customHeight="1" x14ac:dyDescent="0.2">
      <c r="S101" s="205"/>
      <c r="T101" s="205"/>
      <c r="U101" s="230"/>
      <c r="V101" s="230"/>
      <c r="W101" s="230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</row>
    <row r="102" spans="19:33" s="226" customFormat="1" ht="15" customHeight="1" x14ac:dyDescent="0.2">
      <c r="S102" s="205"/>
      <c r="T102" s="205"/>
      <c r="U102" s="230"/>
      <c r="V102" s="230"/>
      <c r="W102" s="230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</row>
    <row r="103" spans="19:33" s="226" customFormat="1" ht="15" customHeight="1" x14ac:dyDescent="0.2">
      <c r="S103" s="205"/>
      <c r="T103" s="205"/>
      <c r="U103" s="230"/>
      <c r="V103" s="230"/>
      <c r="W103" s="230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</row>
    <row r="104" spans="19:33" s="226" customFormat="1" ht="15" customHeight="1" x14ac:dyDescent="0.2">
      <c r="S104" s="205"/>
      <c r="T104" s="205"/>
      <c r="U104" s="230"/>
      <c r="V104" s="230"/>
      <c r="W104" s="230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</row>
    <row r="105" spans="19:33" s="226" customFormat="1" ht="15" customHeight="1" x14ac:dyDescent="0.2">
      <c r="S105" s="205"/>
      <c r="T105" s="205"/>
      <c r="U105" s="230"/>
      <c r="V105" s="230"/>
      <c r="W105" s="230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</row>
    <row r="106" spans="19:33" s="226" customFormat="1" ht="15" customHeight="1" x14ac:dyDescent="0.2">
      <c r="S106" s="205"/>
      <c r="T106" s="205"/>
      <c r="U106" s="230"/>
      <c r="V106" s="230"/>
      <c r="W106" s="230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</row>
    <row r="107" spans="19:33" s="226" customFormat="1" ht="15" customHeight="1" x14ac:dyDescent="0.2">
      <c r="S107" s="205"/>
      <c r="T107" s="205"/>
      <c r="U107" s="230"/>
      <c r="V107" s="230"/>
      <c r="W107" s="230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</row>
    <row r="108" spans="19:33" s="226" customFormat="1" ht="15" customHeight="1" x14ac:dyDescent="0.2">
      <c r="S108" s="231"/>
      <c r="T108" s="231"/>
      <c r="U108" s="230"/>
      <c r="V108" s="230"/>
      <c r="W108" s="230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</row>
    <row r="109" spans="19:33" s="226" customFormat="1" ht="15" customHeight="1" x14ac:dyDescent="0.2">
      <c r="S109" s="231"/>
      <c r="T109" s="231"/>
      <c r="U109" s="230"/>
      <c r="V109" s="230"/>
      <c r="W109" s="230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</row>
    <row r="110" spans="19:33" s="226" customFormat="1" ht="15" customHeight="1" x14ac:dyDescent="0.2">
      <c r="S110" s="231"/>
      <c r="T110" s="231"/>
      <c r="U110" s="230"/>
      <c r="V110" s="230"/>
      <c r="W110" s="230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</row>
    <row r="111" spans="19:33" s="226" customFormat="1" ht="15" customHeight="1" x14ac:dyDescent="0.2">
      <c r="S111" s="231"/>
      <c r="T111" s="231"/>
      <c r="U111" s="230"/>
      <c r="V111" s="230"/>
      <c r="W111" s="230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</row>
    <row r="112" spans="19:33" s="226" customFormat="1" ht="15" customHeight="1" x14ac:dyDescent="0.2">
      <c r="S112" s="231"/>
      <c r="T112" s="231"/>
      <c r="U112" s="230"/>
      <c r="V112" s="230"/>
      <c r="W112" s="230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</row>
    <row r="113" spans="19:33" s="226" customFormat="1" ht="15" customHeight="1" x14ac:dyDescent="0.2">
      <c r="S113" s="231"/>
      <c r="T113" s="231"/>
      <c r="U113" s="230"/>
      <c r="V113" s="230"/>
      <c r="W113" s="230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</row>
    <row r="114" spans="19:33" s="226" customFormat="1" ht="15" customHeight="1" x14ac:dyDescent="0.2">
      <c r="S114" s="231"/>
      <c r="T114" s="231"/>
      <c r="U114" s="230"/>
      <c r="V114" s="230"/>
      <c r="W114" s="230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</row>
    <row r="115" spans="19:33" s="226" customFormat="1" ht="15" customHeight="1" x14ac:dyDescent="0.2">
      <c r="S115" s="231"/>
      <c r="T115" s="231"/>
      <c r="U115" s="230"/>
      <c r="V115" s="230"/>
      <c r="W115" s="230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</row>
    <row r="116" spans="19:33" s="226" customFormat="1" ht="15" customHeight="1" x14ac:dyDescent="0.2">
      <c r="S116" s="230"/>
      <c r="T116" s="230"/>
      <c r="U116" s="230"/>
      <c r="V116" s="230"/>
      <c r="W116" s="230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</row>
    <row r="117" spans="19:33" s="226" customFormat="1" ht="15" customHeight="1" x14ac:dyDescent="0.2">
      <c r="S117" s="230"/>
      <c r="T117" s="230"/>
      <c r="U117" s="230"/>
      <c r="V117" s="230"/>
      <c r="W117" s="230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</row>
    <row r="118" spans="19:33" s="226" customFormat="1" ht="15" customHeight="1" x14ac:dyDescent="0.2">
      <c r="S118" s="230"/>
      <c r="T118" s="230"/>
      <c r="U118" s="230"/>
      <c r="V118" s="230"/>
      <c r="W118" s="230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</row>
    <row r="119" spans="19:33" s="226" customFormat="1" ht="15" customHeight="1" x14ac:dyDescent="0.2">
      <c r="S119" s="230"/>
      <c r="T119" s="230"/>
      <c r="U119" s="230"/>
      <c r="V119" s="230"/>
      <c r="W119" s="230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</row>
    <row r="120" spans="19:33" s="226" customFormat="1" ht="15" customHeight="1" x14ac:dyDescent="0.2">
      <c r="S120" s="230"/>
      <c r="T120" s="230"/>
      <c r="U120" s="230"/>
      <c r="V120" s="230"/>
      <c r="W120" s="230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</row>
    <row r="121" spans="19:33" s="226" customFormat="1" ht="15" customHeight="1" x14ac:dyDescent="0.2">
      <c r="S121" s="230"/>
      <c r="T121" s="230"/>
      <c r="U121" s="230"/>
      <c r="V121" s="230"/>
      <c r="W121" s="230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</row>
    <row r="122" spans="19:33" s="226" customFormat="1" ht="15" customHeight="1" x14ac:dyDescent="0.2">
      <c r="S122" s="230"/>
      <c r="T122" s="230"/>
      <c r="U122" s="230"/>
      <c r="V122" s="230"/>
      <c r="W122" s="230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</row>
    <row r="123" spans="19:33" s="226" customFormat="1" ht="15" customHeight="1" x14ac:dyDescent="0.2">
      <c r="S123" s="230"/>
      <c r="T123" s="230"/>
      <c r="U123" s="230"/>
      <c r="V123" s="230"/>
      <c r="W123" s="230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</row>
    <row r="124" spans="19:33" s="226" customFormat="1" ht="15" customHeight="1" x14ac:dyDescent="0.2">
      <c r="S124" s="230"/>
      <c r="T124" s="230"/>
      <c r="U124" s="230"/>
      <c r="V124" s="230"/>
      <c r="W124" s="230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</row>
    <row r="125" spans="19:33" s="226" customFormat="1" ht="15" customHeight="1" x14ac:dyDescent="0.2">
      <c r="S125" s="230"/>
      <c r="T125" s="230"/>
      <c r="U125" s="230"/>
      <c r="V125" s="230"/>
      <c r="W125" s="230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</row>
    <row r="126" spans="19:33" s="226" customFormat="1" ht="15" customHeight="1" x14ac:dyDescent="0.2">
      <c r="S126" s="230"/>
      <c r="T126" s="230"/>
      <c r="U126" s="230"/>
      <c r="V126" s="230"/>
      <c r="W126" s="230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</row>
    <row r="127" spans="19:33" s="226" customFormat="1" ht="15" customHeight="1" x14ac:dyDescent="0.2">
      <c r="S127" s="230"/>
      <c r="T127" s="230"/>
      <c r="U127" s="230"/>
      <c r="V127" s="230"/>
      <c r="W127" s="230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</row>
    <row r="128" spans="19:33" s="226" customFormat="1" ht="15" customHeight="1" x14ac:dyDescent="0.2">
      <c r="S128" s="230"/>
      <c r="T128" s="230"/>
      <c r="U128" s="230"/>
      <c r="V128" s="230"/>
      <c r="W128" s="230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</row>
    <row r="129" spans="24:33" s="226" customFormat="1" ht="15" customHeight="1" x14ac:dyDescent="0.2"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</row>
    <row r="130" spans="24:33" s="226" customFormat="1" ht="15" customHeight="1" x14ac:dyDescent="0.2"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</row>
    <row r="131" spans="24:33" s="226" customFormat="1" ht="15" customHeight="1" x14ac:dyDescent="0.2"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</row>
    <row r="132" spans="24:33" s="226" customFormat="1" ht="15" customHeight="1" x14ac:dyDescent="0.2"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</row>
    <row r="133" spans="24:33" s="226" customFormat="1" ht="15" customHeight="1" x14ac:dyDescent="0.2"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</row>
    <row r="134" spans="24:33" s="226" customFormat="1" ht="15" customHeight="1" x14ac:dyDescent="0.2"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</row>
    <row r="135" spans="24:33" s="226" customFormat="1" ht="15" customHeight="1" x14ac:dyDescent="0.2"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</row>
    <row r="136" spans="24:33" s="226" customFormat="1" ht="15" customHeight="1" x14ac:dyDescent="0.2"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</row>
    <row r="137" spans="24:33" s="226" customFormat="1" ht="15" customHeight="1" x14ac:dyDescent="0.2"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</row>
    <row r="138" spans="24:33" s="226" customFormat="1" ht="15" customHeight="1" x14ac:dyDescent="0.2"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</row>
    <row r="139" spans="24:33" s="226" customFormat="1" ht="15" customHeight="1" x14ac:dyDescent="0.2"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</row>
    <row r="140" spans="24:33" s="226" customFormat="1" ht="15" customHeight="1" x14ac:dyDescent="0.2"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</row>
    <row r="141" spans="24:33" s="226" customFormat="1" ht="15" customHeight="1" x14ac:dyDescent="0.2"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</row>
    <row r="142" spans="24:33" s="226" customFormat="1" ht="15" customHeight="1" x14ac:dyDescent="0.2"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</row>
    <row r="143" spans="24:33" s="226" customFormat="1" ht="15" customHeight="1" x14ac:dyDescent="0.2">
      <c r="X143" s="177"/>
      <c r="Y143" s="177"/>
      <c r="Z143" s="177"/>
      <c r="AA143" s="177"/>
      <c r="AB143" s="177"/>
      <c r="AC143" s="177"/>
      <c r="AD143" s="177"/>
      <c r="AE143" s="177"/>
      <c r="AF143" s="177"/>
      <c r="AG143" s="177"/>
    </row>
    <row r="144" spans="24:33" s="226" customFormat="1" ht="15" customHeight="1" x14ac:dyDescent="0.2"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</row>
    <row r="145" spans="24:33" s="226" customFormat="1" ht="15" customHeight="1" x14ac:dyDescent="0.2"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</row>
    <row r="146" spans="24:33" s="226" customFormat="1" ht="15" customHeight="1" x14ac:dyDescent="0.2"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</row>
    <row r="147" spans="24:33" s="226" customFormat="1" ht="15" customHeight="1" x14ac:dyDescent="0.2"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</row>
    <row r="148" spans="24:33" s="226" customFormat="1" ht="15" customHeight="1" x14ac:dyDescent="0.2"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</row>
    <row r="149" spans="24:33" s="226" customFormat="1" ht="15" customHeight="1" x14ac:dyDescent="0.2"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</row>
    <row r="150" spans="24:33" s="226" customFormat="1" ht="15" customHeight="1" x14ac:dyDescent="0.2"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</row>
    <row r="151" spans="24:33" s="226" customFormat="1" ht="15" customHeight="1" x14ac:dyDescent="0.2"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</row>
    <row r="152" spans="24:33" s="226" customFormat="1" ht="15" customHeight="1" x14ac:dyDescent="0.2"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</row>
    <row r="153" spans="24:33" s="226" customFormat="1" ht="15" customHeight="1" x14ac:dyDescent="0.2"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</row>
    <row r="154" spans="24:33" s="226" customFormat="1" ht="15" customHeight="1" x14ac:dyDescent="0.2"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</row>
    <row r="155" spans="24:33" s="226" customFormat="1" ht="15" customHeight="1" x14ac:dyDescent="0.2"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</row>
    <row r="156" spans="24:33" s="226" customFormat="1" ht="15" customHeight="1" x14ac:dyDescent="0.2"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</row>
    <row r="157" spans="24:33" s="226" customFormat="1" ht="15" customHeight="1" x14ac:dyDescent="0.2"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</row>
    <row r="158" spans="24:33" s="226" customFormat="1" ht="15" customHeight="1" x14ac:dyDescent="0.2"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</row>
    <row r="159" spans="24:33" s="226" customFormat="1" ht="15" customHeight="1" x14ac:dyDescent="0.2"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</row>
    <row r="160" spans="24:33" s="226" customFormat="1" ht="15" customHeight="1" x14ac:dyDescent="0.2"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</row>
    <row r="161" spans="24:33" s="226" customFormat="1" ht="15" customHeight="1" x14ac:dyDescent="0.2"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</row>
    <row r="162" spans="24:33" s="226" customFormat="1" ht="15" customHeight="1" x14ac:dyDescent="0.2">
      <c r="X162" s="177"/>
      <c r="Y162" s="177"/>
      <c r="Z162" s="177"/>
      <c r="AA162" s="177"/>
      <c r="AB162" s="177"/>
      <c r="AC162" s="177"/>
      <c r="AD162" s="177"/>
      <c r="AE162" s="177"/>
      <c r="AF162" s="177"/>
      <c r="AG162" s="177"/>
    </row>
    <row r="163" spans="24:33" s="226" customFormat="1" ht="15" customHeight="1" x14ac:dyDescent="0.2"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</row>
    <row r="164" spans="24:33" s="226" customFormat="1" ht="15" customHeight="1" x14ac:dyDescent="0.2">
      <c r="X164" s="177"/>
      <c r="Y164" s="177"/>
      <c r="Z164" s="177"/>
      <c r="AA164" s="177"/>
      <c r="AB164" s="177"/>
      <c r="AC164" s="177"/>
      <c r="AD164" s="177"/>
      <c r="AE164" s="177"/>
      <c r="AF164" s="177"/>
      <c r="AG164" s="177"/>
    </row>
    <row r="165" spans="24:33" s="226" customFormat="1" ht="15" customHeight="1" x14ac:dyDescent="0.2"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</row>
    <row r="166" spans="24:33" s="226" customFormat="1" ht="15" customHeight="1" x14ac:dyDescent="0.2"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</row>
    <row r="167" spans="24:33" s="226" customFormat="1" ht="15" customHeight="1" x14ac:dyDescent="0.2">
      <c r="X167" s="177"/>
      <c r="Y167" s="177"/>
      <c r="Z167" s="177"/>
      <c r="AA167" s="177"/>
      <c r="AB167" s="177"/>
      <c r="AC167" s="177"/>
      <c r="AD167" s="177"/>
      <c r="AE167" s="177"/>
      <c r="AF167" s="177"/>
      <c r="AG167" s="177"/>
    </row>
    <row r="168" spans="24:33" s="226" customFormat="1" ht="15" customHeight="1" x14ac:dyDescent="0.2">
      <c r="X168" s="177"/>
      <c r="Y168" s="177"/>
      <c r="Z168" s="177"/>
      <c r="AA168" s="177"/>
      <c r="AB168" s="177"/>
      <c r="AC168" s="177"/>
      <c r="AD168" s="177"/>
      <c r="AE168" s="177"/>
      <c r="AF168" s="177"/>
      <c r="AG168" s="177"/>
    </row>
    <row r="169" spans="24:33" s="226" customFormat="1" ht="15" customHeight="1" x14ac:dyDescent="0.2">
      <c r="X169" s="177"/>
      <c r="Y169" s="177"/>
      <c r="Z169" s="177"/>
      <c r="AA169" s="177"/>
      <c r="AB169" s="177"/>
      <c r="AC169" s="177"/>
      <c r="AD169" s="177"/>
      <c r="AE169" s="177"/>
      <c r="AF169" s="177"/>
      <c r="AG169" s="177"/>
    </row>
    <row r="170" spans="24:33" s="226" customFormat="1" ht="15" customHeight="1" x14ac:dyDescent="0.2"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</row>
    <row r="171" spans="24:33" s="226" customFormat="1" ht="15" customHeight="1" x14ac:dyDescent="0.2">
      <c r="X171" s="177"/>
      <c r="Y171" s="177"/>
      <c r="Z171" s="177"/>
      <c r="AA171" s="177"/>
      <c r="AB171" s="177"/>
      <c r="AC171" s="177"/>
      <c r="AD171" s="177"/>
      <c r="AE171" s="177"/>
      <c r="AF171" s="177"/>
      <c r="AG171" s="177"/>
    </row>
    <row r="172" spans="24:33" s="226" customFormat="1" ht="15" customHeight="1" x14ac:dyDescent="0.2">
      <c r="X172" s="177"/>
      <c r="Y172" s="177"/>
      <c r="Z172" s="177"/>
      <c r="AA172" s="177"/>
      <c r="AB172" s="177"/>
      <c r="AC172" s="177"/>
      <c r="AD172" s="177"/>
      <c r="AE172" s="177"/>
      <c r="AF172" s="177"/>
      <c r="AG172" s="177"/>
    </row>
    <row r="173" spans="24:33" s="226" customFormat="1" ht="15" customHeight="1" x14ac:dyDescent="0.2">
      <c r="X173" s="177"/>
      <c r="Y173" s="177"/>
      <c r="Z173" s="177"/>
      <c r="AA173" s="177"/>
      <c r="AB173" s="177"/>
      <c r="AC173" s="177"/>
      <c r="AD173" s="177"/>
      <c r="AE173" s="177"/>
      <c r="AF173" s="177"/>
      <c r="AG173" s="177"/>
    </row>
    <row r="174" spans="24:33" s="226" customFormat="1" ht="15" customHeight="1" x14ac:dyDescent="0.2">
      <c r="X174" s="177"/>
      <c r="Y174" s="177"/>
      <c r="Z174" s="177"/>
      <c r="AA174" s="177"/>
      <c r="AB174" s="177"/>
      <c r="AC174" s="177"/>
      <c r="AD174" s="177"/>
      <c r="AE174" s="177"/>
      <c r="AF174" s="177"/>
      <c r="AG174" s="177"/>
    </row>
    <row r="175" spans="24:33" s="226" customFormat="1" ht="15" customHeight="1" x14ac:dyDescent="0.2"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</row>
    <row r="176" spans="24:33" s="226" customFormat="1" ht="15" customHeight="1" x14ac:dyDescent="0.2"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</row>
    <row r="177" spans="24:33" s="226" customFormat="1" ht="15" customHeight="1" x14ac:dyDescent="0.2"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</row>
    <row r="178" spans="24:33" s="226" customFormat="1" ht="15" customHeight="1" x14ac:dyDescent="0.2"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</row>
    <row r="179" spans="24:33" s="226" customFormat="1" ht="15" customHeight="1" x14ac:dyDescent="0.2">
      <c r="X179" s="177"/>
      <c r="Y179" s="177"/>
      <c r="Z179" s="177"/>
      <c r="AA179" s="177"/>
      <c r="AB179" s="177"/>
      <c r="AC179" s="177"/>
      <c r="AD179" s="177"/>
      <c r="AE179" s="177"/>
      <c r="AF179" s="177"/>
      <c r="AG179" s="177"/>
    </row>
    <row r="180" spans="24:33" s="226" customFormat="1" ht="15" customHeight="1" x14ac:dyDescent="0.2"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</row>
    <row r="181" spans="24:33" s="226" customFormat="1" ht="15" customHeight="1" x14ac:dyDescent="0.2"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</row>
    <row r="182" spans="24:33" s="226" customFormat="1" ht="15" customHeight="1" x14ac:dyDescent="0.2">
      <c r="X182" s="177"/>
      <c r="Y182" s="177"/>
      <c r="Z182" s="177"/>
      <c r="AA182" s="177"/>
      <c r="AB182" s="177"/>
      <c r="AC182" s="177"/>
      <c r="AD182" s="177"/>
      <c r="AE182" s="177"/>
      <c r="AF182" s="177"/>
      <c r="AG182" s="177"/>
    </row>
    <row r="183" spans="24:33" s="226" customFormat="1" ht="15" customHeight="1" x14ac:dyDescent="0.2">
      <c r="X183" s="177"/>
      <c r="Y183" s="177"/>
      <c r="Z183" s="177"/>
      <c r="AA183" s="177"/>
      <c r="AB183" s="177"/>
      <c r="AC183" s="177"/>
      <c r="AD183" s="177"/>
      <c r="AE183" s="177"/>
      <c r="AF183" s="177"/>
      <c r="AG183" s="177"/>
    </row>
    <row r="184" spans="24:33" s="226" customFormat="1" ht="15" customHeight="1" x14ac:dyDescent="0.2">
      <c r="X184" s="177"/>
      <c r="Y184" s="177"/>
      <c r="Z184" s="177"/>
      <c r="AA184" s="177"/>
      <c r="AB184" s="177"/>
      <c r="AC184" s="177"/>
      <c r="AD184" s="177"/>
      <c r="AE184" s="177"/>
      <c r="AF184" s="177"/>
      <c r="AG184" s="177"/>
    </row>
    <row r="185" spans="24:33" s="226" customFormat="1" ht="15" customHeight="1" x14ac:dyDescent="0.2">
      <c r="X185" s="177"/>
      <c r="Y185" s="177"/>
      <c r="Z185" s="177"/>
      <c r="AA185" s="177"/>
      <c r="AB185" s="177"/>
      <c r="AC185" s="177"/>
      <c r="AD185" s="177"/>
      <c r="AE185" s="177"/>
      <c r="AF185" s="177"/>
      <c r="AG185" s="177"/>
    </row>
    <row r="186" spans="24:33" s="226" customFormat="1" ht="15" customHeight="1" x14ac:dyDescent="0.2"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</row>
    <row r="187" spans="24:33" s="226" customFormat="1" ht="15" customHeight="1" x14ac:dyDescent="0.2"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</row>
    <row r="188" spans="24:33" s="226" customFormat="1" ht="15" customHeight="1" x14ac:dyDescent="0.2">
      <c r="X188" s="177"/>
      <c r="Y188" s="177"/>
      <c r="Z188" s="177"/>
      <c r="AA188" s="177"/>
      <c r="AB188" s="177"/>
      <c r="AC188" s="177"/>
      <c r="AD188" s="177"/>
      <c r="AE188" s="177"/>
      <c r="AF188" s="177"/>
      <c r="AG188" s="177"/>
    </row>
    <row r="189" spans="24:33" s="226" customFormat="1" ht="15" customHeight="1" x14ac:dyDescent="0.2"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</row>
    <row r="190" spans="24:33" s="226" customFormat="1" ht="15" customHeight="1" x14ac:dyDescent="0.2"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</row>
    <row r="191" spans="24:33" s="226" customFormat="1" ht="15" customHeight="1" x14ac:dyDescent="0.2"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</row>
    <row r="192" spans="24:33" s="226" customFormat="1" ht="15" customHeight="1" x14ac:dyDescent="0.2"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</row>
    <row r="193" spans="24:33" s="226" customFormat="1" ht="15" customHeight="1" x14ac:dyDescent="0.2"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</row>
    <row r="194" spans="24:33" s="226" customFormat="1" ht="15" customHeight="1" x14ac:dyDescent="0.2">
      <c r="X194" s="177"/>
      <c r="Y194" s="177"/>
      <c r="Z194" s="177"/>
      <c r="AA194" s="177"/>
      <c r="AB194" s="177"/>
      <c r="AC194" s="177"/>
      <c r="AD194" s="177"/>
      <c r="AE194" s="177"/>
      <c r="AF194" s="177"/>
      <c r="AG194" s="177"/>
    </row>
    <row r="195" spans="24:33" s="226" customFormat="1" ht="15" customHeight="1" x14ac:dyDescent="0.2">
      <c r="X195" s="177"/>
      <c r="Y195" s="177"/>
      <c r="Z195" s="177"/>
      <c r="AA195" s="177"/>
      <c r="AB195" s="177"/>
      <c r="AC195" s="177"/>
      <c r="AD195" s="177"/>
      <c r="AE195" s="177"/>
      <c r="AF195" s="177"/>
      <c r="AG195" s="177"/>
    </row>
    <row r="196" spans="24:33" s="226" customFormat="1" ht="15" customHeight="1" x14ac:dyDescent="0.2">
      <c r="X196" s="177"/>
      <c r="Y196" s="177"/>
      <c r="Z196" s="177"/>
      <c r="AA196" s="177"/>
      <c r="AB196" s="177"/>
      <c r="AC196" s="177"/>
      <c r="AD196" s="177"/>
      <c r="AE196" s="177"/>
      <c r="AF196" s="177"/>
      <c r="AG196" s="177"/>
    </row>
    <row r="197" spans="24:33" s="226" customFormat="1" ht="15" customHeight="1" x14ac:dyDescent="0.2">
      <c r="X197" s="177"/>
      <c r="Y197" s="177"/>
      <c r="Z197" s="177"/>
      <c r="AA197" s="177"/>
      <c r="AB197" s="177"/>
      <c r="AC197" s="177"/>
      <c r="AD197" s="177"/>
      <c r="AE197" s="177"/>
      <c r="AF197" s="177"/>
      <c r="AG197" s="177"/>
    </row>
    <row r="198" spans="24:33" s="226" customFormat="1" ht="15" customHeight="1" x14ac:dyDescent="0.2">
      <c r="X198" s="177"/>
      <c r="Y198" s="177"/>
      <c r="Z198" s="177"/>
      <c r="AA198" s="192"/>
      <c r="AB198" s="192"/>
      <c r="AC198" s="192"/>
      <c r="AD198" s="192"/>
      <c r="AE198" s="192"/>
      <c r="AF198" s="192"/>
      <c r="AG198" s="192"/>
    </row>
  </sheetData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3</vt:i4>
      </vt:variant>
    </vt:vector>
  </HeadingPairs>
  <TitlesOfParts>
    <vt:vector size="7" baseType="lpstr">
      <vt:lpstr>MSU</vt:lpstr>
      <vt:lpstr>MYP</vt:lpstr>
      <vt:lpstr>Arvo-ottelut</vt:lpstr>
      <vt:lpstr>Pelinjohtaja</vt:lpstr>
      <vt:lpstr>'Arvo-ottelut'!Tulostusalue</vt:lpstr>
      <vt:lpstr>MSU!Tulostusalue</vt:lpstr>
      <vt:lpstr>Pelinjohtaja!Tulostusalue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2019-08-19T10:13:37Z</cp:lastPrinted>
  <dcterms:created xsi:type="dcterms:W3CDTF">2000-09-25T22:23:29Z</dcterms:created>
  <dcterms:modified xsi:type="dcterms:W3CDTF">2020-09-12T13:03:31Z</dcterms:modified>
</cp:coreProperties>
</file>