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AS8" i="3" l="1"/>
  <c r="AG8" i="3"/>
  <c r="AQ8" i="3"/>
  <c r="AP8" i="3"/>
  <c r="AO8" i="3"/>
  <c r="AN8" i="3"/>
  <c r="AM8" i="3"/>
  <c r="AE8" i="3"/>
  <c r="AD8" i="3"/>
  <c r="AC8" i="3"/>
  <c r="AB8" i="3"/>
  <c r="AA8" i="3"/>
  <c r="AR8" i="3" l="1"/>
  <c r="K13" i="3"/>
  <c r="I13" i="3"/>
  <c r="G13" i="3"/>
  <c r="E13" i="3"/>
  <c r="W8" i="3"/>
  <c r="U8" i="3"/>
  <c r="T8" i="3"/>
  <c r="S8" i="3"/>
  <c r="R8" i="3"/>
  <c r="Q8" i="3"/>
  <c r="K8" i="3"/>
  <c r="I8" i="3"/>
  <c r="H8" i="3"/>
  <c r="H12" i="3" s="1"/>
  <c r="G8" i="3"/>
  <c r="G12" i="3" s="1"/>
  <c r="F8" i="3"/>
  <c r="F12" i="3" s="1"/>
  <c r="E8" i="3"/>
  <c r="E12" i="3" s="1"/>
  <c r="E14" i="3" s="1"/>
  <c r="K14" i="3" l="1"/>
  <c r="G14" i="3"/>
  <c r="F13" i="3"/>
  <c r="F14" i="3" s="1"/>
  <c r="K12" i="3"/>
  <c r="H13" i="3"/>
  <c r="M13" i="3" s="1"/>
  <c r="J13" i="3"/>
  <c r="O13" i="3"/>
  <c r="I12" i="3"/>
  <c r="AF8" i="3"/>
  <c r="L13" i="3" l="1"/>
  <c r="H14" i="3"/>
  <c r="M14" i="3" s="1"/>
  <c r="N13" i="3"/>
  <c r="I14" i="3"/>
  <c r="N14" i="3"/>
  <c r="L14" i="3"/>
  <c r="O14" i="3" l="1"/>
  <c r="J14" i="3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<sst xmlns="http://schemas.openxmlformats.org/spreadsheetml/2006/main" count="76" uniqueCount="32">
  <si>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</si>
  <si>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</si>
  <si>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</si>
  <si>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</si>
  <si>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</si>
  <si>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</si>
  <si>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</si>
  <si>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</si>
  <si>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</si>
  <si>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</si>
  <si>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</si>
  <si>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</si>
  <si>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</si>
  <si>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</si>
  <si>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</si>
  <si>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</si>
  <si>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</si>
  <si>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</si>
  <si>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</si>
  <si>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APV = Alavuden Peli-Veikot  (1953)</t>
  </si>
  <si>
    <t>2.</t>
  </si>
  <si>
    <t>APV</t>
  </si>
  <si>
    <t>Elmeri Antila</t>
  </si>
  <si>
    <t>16.8.2000   Alajärvi</t>
  </si>
  <si>
    <t>AA = Alajärven Ankkurit  (1944),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</si>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</sst>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2017</v>
      </c>
      <c r="Y4" s="12" t="s">
        <v>20</v>
      </c>
      <c r="Z4" s="1" t="s">
        <v>21</v>
      </c>
      <c r="AA4" s="12">
        <v>12</v>
      </c>
      <c r="AB4" s="12">
        <v>0</v>
      </c>
      <c r="AC4" s="12">
        <v>4</v>
      </c>
      <c r="AD4" s="12">
        <v>6</v>
      </c>
      <c r="AE4" s="12">
        <v>30</v>
      </c>
      <c r="AF4" s="67">
        <v>0.44109999999999999</v>
      </c>
      <c r="AG4" s="10">
        <v>68</v>
      </c>
      <c r="AH4" s="56"/>
      <c r="AI4" s="56"/>
      <c r="AJ4" s="56"/>
      <c r="AK4" s="7"/>
      <c r="AL4" s="10"/>
      <c r="AM4" s="12">
        <v>4</v>
      </c>
      <c r="AN4" s="12">
        <v>0</v>
      </c>
      <c r="AO4" s="12">
        <v>0</v>
      </c>
      <c r="AP4" s="12">
        <v>3</v>
      </c>
      <c r="AQ4" s="12">
        <v>10</v>
      </c>
      <c r="AR4" s="68">
        <v>0.47610000000000002</v>
      </c>
      <c r="AS4" s="57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2018</v>
      </c>
      <c r="Y5" s="12" t="s">
        <v>20</v>
      </c>
      <c r="Z5" s="1" t="s">
        <v>21</v>
      </c>
      <c r="AA5" s="12">
        <v>16</v>
      </c>
      <c r="AB5" s="12">
        <v>0</v>
      </c>
      <c r="AC5" s="12">
        <v>6</v>
      </c>
      <c r="AD5" s="12">
        <v>24</v>
      </c>
      <c r="AE5" s="12">
        <v>61</v>
      </c>
      <c r="AF5" s="67">
        <v>0.51690000000000003</v>
      </c>
      <c r="AG5" s="10">
        <v>118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2</v>
      </c>
      <c r="AQ5" s="12">
        <v>13</v>
      </c>
      <c r="AR5" s="62">
        <v>0.39389999999999997</v>
      </c>
      <c r="AS5" s="10">
        <v>33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2"/>
      <c r="W6" s="19"/>
      <c r="X6" s="12">
        <v>2019</v>
      </c>
      <c r="Y6" s="12" t="s">
        <v>30</v>
      </c>
      <c r="Z6" s="1" t="s">
        <v>21</v>
      </c>
      <c r="AA6" s="12">
        <v>11</v>
      </c>
      <c r="AB6" s="12">
        <v>0</v>
      </c>
      <c r="AC6" s="12">
        <v>4</v>
      </c>
      <c r="AD6" s="12">
        <v>22</v>
      </c>
      <c r="AE6" s="12">
        <v>57</v>
      </c>
      <c r="AF6" s="67">
        <v>0.6129</v>
      </c>
      <c r="AG6" s="19">
        <v>93</v>
      </c>
      <c r="AH6" s="41"/>
      <c r="AI6" s="7"/>
      <c r="AJ6" s="7"/>
      <c r="AK6" s="7"/>
      <c r="AM6" s="12">
        <v>7</v>
      </c>
      <c r="AN6" s="12">
        <v>0</v>
      </c>
      <c r="AO6" s="13">
        <v>3</v>
      </c>
      <c r="AP6" s="12">
        <v>9</v>
      </c>
      <c r="AQ6" s="12">
        <v>26</v>
      </c>
      <c r="AR6" s="68">
        <v>0.57769999999999999</v>
      </c>
      <c r="AS6" s="19">
        <v>45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31</v>
      </c>
      <c r="D7" s="1" t="s">
        <v>21</v>
      </c>
      <c r="E7" s="12">
        <v>9</v>
      </c>
      <c r="F7" s="12">
        <v>0</v>
      </c>
      <c r="G7" s="12">
        <v>0</v>
      </c>
      <c r="H7" s="12">
        <v>4</v>
      </c>
      <c r="I7" s="12">
        <v>19</v>
      </c>
      <c r="J7" s="32">
        <v>0.38769999999999999</v>
      </c>
      <c r="K7" s="19">
        <v>49</v>
      </c>
      <c r="L7" s="41"/>
      <c r="M7" s="7"/>
      <c r="N7" s="7"/>
      <c r="O7" s="7"/>
      <c r="P7" s="69"/>
      <c r="Q7" s="12"/>
      <c r="R7" s="12"/>
      <c r="S7" s="13"/>
      <c r="T7" s="12"/>
      <c r="U7" s="12"/>
      <c r="V7" s="68"/>
      <c r="W7" s="19"/>
      <c r="X7" s="12"/>
      <c r="Y7" s="12"/>
      <c r="Z7" s="1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3"/>
      <c r="AP7" s="12"/>
      <c r="AQ7" s="12"/>
      <c r="AR7" s="62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3" t="s">
        <v>13</v>
      </c>
      <c r="C8" s="64"/>
      <c r="D8" s="65"/>
      <c r="E8" s="36">
        <f>SUM(E7:E7)</f>
        <v>9</v>
      </c>
      <c r="F8" s="36">
        <f>SUM(F7:F7)</f>
        <v>0</v>
      </c>
      <c r="G8" s="36">
        <f>SUM(G7:G7)</f>
        <v>0</v>
      </c>
      <c r="H8" s="36">
        <f>SUM(H7:H7)</f>
        <v>4</v>
      </c>
      <c r="I8" s="36">
        <f>SUM(I7:I7)</f>
        <v>19</v>
      </c>
      <c r="J8" s="37">
        <f>PRODUCT(I8/K8)</f>
        <v>0.38775510204081631</v>
      </c>
      <c r="K8" s="21">
        <f>SUM(K7:K7)</f>
        <v>49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39</v>
      </c>
      <c r="AB8" s="36">
        <f t="shared" ref="AB8:AG8" si="0">SUM(AB4:AB7)</f>
        <v>0</v>
      </c>
      <c r="AC8" s="36">
        <f t="shared" si="0"/>
        <v>14</v>
      </c>
      <c r="AD8" s="36">
        <f t="shared" si="0"/>
        <v>52</v>
      </c>
      <c r="AE8" s="36">
        <f t="shared" si="0"/>
        <v>148</v>
      </c>
      <c r="AF8" s="37">
        <f>PRODUCT(AE8/AG8)</f>
        <v>0.53046594982078854</v>
      </c>
      <c r="AG8" s="21">
        <f t="shared" si="0"/>
        <v>279</v>
      </c>
      <c r="AH8" s="18"/>
      <c r="AI8" s="29"/>
      <c r="AJ8" s="42"/>
      <c r="AK8" s="43"/>
      <c r="AL8" s="10"/>
      <c r="AM8" s="36">
        <f>SUM(AM4:AM7)</f>
        <v>15</v>
      </c>
      <c r="AN8" s="36">
        <f t="shared" ref="AN8" si="1">SUM(AN4:AN7)</f>
        <v>0</v>
      </c>
      <c r="AO8" s="36">
        <f t="shared" ref="AO8" si="2">SUM(AO4:AO7)</f>
        <v>4</v>
      </c>
      <c r="AP8" s="36">
        <f t="shared" ref="AP8" si="3">SUM(AP4:AP7)</f>
        <v>14</v>
      </c>
      <c r="AQ8" s="36">
        <f t="shared" ref="AQ8" si="4">SUM(AQ4:AQ7)</f>
        <v>49</v>
      </c>
      <c r="AR8" s="15">
        <f>PRODUCT(AQ8/AS8)</f>
        <v>0.49494949494949497</v>
      </c>
      <c r="AS8" s="39">
        <f t="shared" ref="AS8" si="5">SUM(AS4:AS7)</f>
        <v>99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6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9</v>
      </c>
      <c r="F12" s="48">
        <f>PRODUCT(F8+R8)</f>
        <v>0</v>
      </c>
      <c r="G12" s="48">
        <f>PRODUCT(G8+S8)</f>
        <v>0</v>
      </c>
      <c r="H12" s="48">
        <f>PRODUCT(H8+T8)</f>
        <v>4</v>
      </c>
      <c r="I12" s="48">
        <f>PRODUCT(I8+U8)</f>
        <v>19</v>
      </c>
      <c r="J12" s="66">
        <f>PRODUCT(I12/K12)</f>
        <v>0.38775510204081631</v>
      </c>
      <c r="K12" s="16">
        <f>PRODUCT(K8+W8)</f>
        <v>49</v>
      </c>
      <c r="L12" s="54">
        <f>PRODUCT((F12+G12)/E12)</f>
        <v>0</v>
      </c>
      <c r="M12" s="54">
        <f>PRODUCT(H12/E12)</f>
        <v>0.44444444444444442</v>
      </c>
      <c r="N12" s="54">
        <f>PRODUCT((F12+G12+H12)/E12)</f>
        <v>0.44444444444444442</v>
      </c>
      <c r="O12" s="54">
        <f>PRODUCT(I12/E12)</f>
        <v>2.1111111111111112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54</v>
      </c>
      <c r="F13" s="48">
        <f>PRODUCT(AB8+AN8)</f>
        <v>0</v>
      </c>
      <c r="G13" s="48">
        <f>PRODUCT(AC8+AO8)</f>
        <v>18</v>
      </c>
      <c r="H13" s="48">
        <f>PRODUCT(AD8+AP8)</f>
        <v>66</v>
      </c>
      <c r="I13" s="48">
        <f>PRODUCT(AE8+AQ8)</f>
        <v>197</v>
      </c>
      <c r="J13" s="66">
        <f>PRODUCT(I13/K13)</f>
        <v>0.52116402116402116</v>
      </c>
      <c r="K13" s="10">
        <f>PRODUCT(AG8+AS8)</f>
        <v>378</v>
      </c>
      <c r="L13" s="54">
        <f>PRODUCT((F13+G13)/E13)</f>
        <v>0.33333333333333331</v>
      </c>
      <c r="M13" s="54">
        <f>PRODUCT(H13/E13)</f>
        <v>1.2222222222222223</v>
      </c>
      <c r="N13" s="54">
        <f>PRODUCT((F13+G13+H13)/E13)</f>
        <v>1.5555555555555556</v>
      </c>
      <c r="O13" s="54">
        <f>PRODUCT(I13/E13)</f>
        <v>3.6481481481481484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63</v>
      </c>
      <c r="F14" s="48">
        <f t="shared" ref="F14:I14" si="6">SUM(F11:F13)</f>
        <v>0</v>
      </c>
      <c r="G14" s="48">
        <f t="shared" si="6"/>
        <v>18</v>
      </c>
      <c r="H14" s="48">
        <f t="shared" si="6"/>
        <v>70</v>
      </c>
      <c r="I14" s="48">
        <f t="shared" si="6"/>
        <v>216</v>
      </c>
      <c r="J14" s="66">
        <f>PRODUCT(I14/K14)</f>
        <v>0.50585480093676816</v>
      </c>
      <c r="K14" s="16">
        <f>SUM(K11:K13)</f>
        <v>427</v>
      </c>
      <c r="L14" s="54">
        <f>PRODUCT((F14+G14)/E14)</f>
        <v>0.2857142857142857</v>
      </c>
      <c r="M14" s="54">
        <f>PRODUCT(H14/E14)</f>
        <v>1.1111111111111112</v>
      </c>
      <c r="N14" s="54">
        <f>PRODUCT((F14+G14+H14)/E14)</f>
        <v>1.3968253968253967</v>
      </c>
      <c r="O14" s="54">
        <f>PRODUCT(I14/E14)</f>
        <v>3.4285714285714284</v>
      </c>
      <c r="Q14" s="10"/>
      <c r="R14" s="10"/>
      <c r="S14" s="10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2020-09-08T11:21:47Z</dcterms:modified>
</cp:coreProperties>
</file>