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9" i="5" l="1"/>
  <c r="O9" i="5"/>
  <c r="N9" i="5"/>
  <c r="M9" i="5"/>
  <c r="L9" i="5"/>
  <c r="AQ6" i="6" l="1"/>
  <c r="AP6" i="6"/>
  <c r="AO6" i="6"/>
  <c r="AN6" i="6"/>
  <c r="AM6" i="6"/>
  <c r="AL6" i="6"/>
  <c r="Y6" i="6"/>
  <c r="X6" i="6"/>
  <c r="W6" i="6"/>
  <c r="V6" i="6"/>
  <c r="U6" i="6"/>
  <c r="M6" i="6"/>
  <c r="L6" i="6"/>
  <c r="K6" i="6"/>
  <c r="J6" i="6"/>
  <c r="I6" i="6"/>
  <c r="H6" i="6"/>
  <c r="H11" i="6" s="1"/>
  <c r="G6" i="6"/>
  <c r="G11" i="6" s="1"/>
  <c r="F6" i="6"/>
  <c r="F11" i="6" s="1"/>
  <c r="E6" i="6"/>
  <c r="E11" i="6" s="1"/>
  <c r="O6" i="6"/>
  <c r="O11" i="6" s="1"/>
  <c r="O14" i="6" s="1"/>
  <c r="O15" i="6" s="1"/>
  <c r="E14" i="6" l="1"/>
  <c r="G14" i="6"/>
  <c r="D8" i="6"/>
  <c r="F14" i="6"/>
  <c r="K11" i="6"/>
  <c r="H14" i="6"/>
  <c r="L11" i="6"/>
  <c r="I11" i="6"/>
  <c r="Z6" i="6"/>
  <c r="N6" i="6"/>
  <c r="N11" i="6" s="1"/>
  <c r="L14" i="6" l="1"/>
  <c r="K14" i="6"/>
  <c r="M11" i="6"/>
  <c r="I14" i="6"/>
  <c r="M14" i="6" l="1"/>
  <c r="N14" i="6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/>
  <c r="AE6" i="5"/>
  <c r="AD6" i="5"/>
  <c r="AC6" i="5"/>
  <c r="AB6" i="5"/>
  <c r="AA6" i="5"/>
  <c r="AS6" i="5"/>
  <c r="AR6" i="5"/>
  <c r="I11" i="5"/>
  <c r="G11" i="5"/>
  <c r="E11" i="5"/>
  <c r="W6" i="5"/>
  <c r="K6" i="5"/>
  <c r="K10" i="5"/>
  <c r="I10" i="5"/>
  <c r="H10" i="5"/>
  <c r="G10" i="5"/>
  <c r="F10" i="5"/>
  <c r="E10" i="5"/>
  <c r="I12" i="5"/>
  <c r="O12" i="5" s="1"/>
  <c r="G12" i="5"/>
  <c r="E12" i="5"/>
  <c r="N12" i="5" s="1"/>
  <c r="K11" i="5"/>
  <c r="J11" i="5"/>
  <c r="F11" i="5"/>
  <c r="L11" i="5"/>
  <c r="H11" i="5"/>
  <c r="H12" i="5"/>
  <c r="AF6" i="5"/>
  <c r="O11" i="5"/>
  <c r="K12" i="5"/>
  <c r="M12" i="5"/>
  <c r="M11" i="5"/>
  <c r="N11" i="5"/>
  <c r="F12" i="5"/>
  <c r="L12" i="5"/>
  <c r="J12" i="5" l="1"/>
</calcChain>
</file>

<file path=xl/sharedStrings.xml><?xml version="1.0" encoding="utf-8"?>
<sst xmlns="http://schemas.openxmlformats.org/spreadsheetml/2006/main" count="171" uniqueCount="76">
  <si>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</si>
  <si>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</si>
  <si>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</si>
  <si>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</si>
  <si>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</si>
  <si>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</si>
  <si>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</si>
  <si>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</si>
  <si>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</si>
  <si>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</si>
  <si>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</si>
  <si>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</si>
  <si>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</si>
  <si>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</si>
  <si>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</si>
  <si>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</si>
  <si>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</si>
  <si>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</si>
  <si>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</si>
  <si>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</si>
  <si>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</si>
  <si>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</si>
  <si>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</si>
  <si>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</si>
  <si>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Petteri Alanen</t>
  </si>
  <si>
    <t>Pirkat = Ruoveden Pirkat  (1940),  kasvattajaseura</t>
  </si>
  <si>
    <t>Tarmo = Ikaalisten Tarmo  (1908)</t>
  </si>
  <si>
    <t>4.</t>
  </si>
  <si>
    <t>22.3.2002   Ylöjärvi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</si>
  <si>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</si>
  <si>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</si>
  <si>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</si>
  <si>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</si>
  <si>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</si>
  <si>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</si>
  <si>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</si>
  <si>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</si>
  <si>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</si>
  <si>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</si>
  <si>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</si>
  <si>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</si>
  <si>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</si>
  <si>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</si>
  <si>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</si>
  <si>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</si>
  <si>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</si>
  <si>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</si>
  <si>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</si>
  <si>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</si>
  <si>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</si>
  <si>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</si>
  <si>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</si>
  <si>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</si>
  <si>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</si>
  <si>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</si>
  <si>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</si>
  <si>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</si>
  <si>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</si>
  <si>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</si>
  <si>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</si>
  <si>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</si>
  <si>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</si>
  <si>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</si>
  <si>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</si>
  <si>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</si>
  <si>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</si>
  <si>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</si>
  <si>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12.</t>
  </si>
  <si>
    <t>Manse PP</t>
  </si>
  <si>
    <t>Manse PP = Manse PP Edustus  (2015)</t>
  </si>
  <si>
    <t>Tarmo</t>
  </si>
  <si>
    <t>03.07. 2020  KPL - Manse PP  2-1  (7-4, 4-7, 1-0)</t>
  </si>
  <si>
    <t xml:space="preserve">  18 v   3 kk 11 pv</t>
  </si>
  <si>
    <t>14.  ottelu</t>
  </si>
  <si>
    <t>17.08. 2020  Manse PP - KPL  0-1  (2-2, 1-2)</t>
  </si>
  <si>
    <t xml:space="preserve">  18 v   4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</si>
</sst>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4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31" customWidth="1"/>
    <col min="3" max="3" width="6.140625" style="132" customWidth="1"/>
    <col min="4" max="4" width="12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4.140625" style="132" customWidth="1"/>
    <col min="34" max="34" width="12.7109375" style="132" customWidth="1"/>
    <col min="35" max="35" width="12.42578125" style="132" customWidth="1"/>
    <col min="36" max="36" width="12.1406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style="71" customWidth="1"/>
    <col min="45" max="16384" width="9.140625" style="71"/>
  </cols>
  <sheetData>
    <row r="1" spans="1:45" ht="17.25" customHeight="1" x14ac:dyDescent="0.25">
      <c r="A1" s="69"/>
      <c r="B1" s="66" t="s">
        <v>24</v>
      </c>
      <c r="C1" s="2"/>
      <c r="D1" s="3"/>
      <c r="E1" s="4" t="s">
        <v>28</v>
      </c>
      <c r="F1" s="5"/>
      <c r="G1" s="23"/>
      <c r="H1" s="23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5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18" t="s">
        <v>30</v>
      </c>
      <c r="Q2" s="29"/>
      <c r="R2" s="22"/>
      <c r="S2" s="28"/>
      <c r="T2" s="6"/>
      <c r="U2" s="29" t="s">
        <v>31</v>
      </c>
      <c r="V2" s="22"/>
      <c r="W2" s="22"/>
      <c r="X2" s="22"/>
      <c r="Y2" s="22"/>
      <c r="Z2" s="9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4" t="s">
        <v>35</v>
      </c>
      <c r="AP2" s="22"/>
      <c r="AQ2" s="9"/>
      <c r="AR2" s="70"/>
    </row>
    <row r="3" spans="1:45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0"/>
    </row>
    <row r="4" spans="1:45" s="75" customFormat="1" ht="15" customHeight="1" x14ac:dyDescent="0.25">
      <c r="A4" s="72"/>
      <c r="B4" s="76">
        <v>2019</v>
      </c>
      <c r="C4" s="76" t="s">
        <v>27</v>
      </c>
      <c r="D4" s="20" t="s">
        <v>70</v>
      </c>
      <c r="E4" s="76"/>
      <c r="F4" s="20" t="s">
        <v>50</v>
      </c>
      <c r="G4" s="76"/>
      <c r="H4" s="76"/>
      <c r="I4" s="76"/>
      <c r="J4" s="76"/>
      <c r="K4" s="76"/>
      <c r="L4" s="76"/>
      <c r="M4" s="76"/>
      <c r="N4" s="77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8"/>
      <c r="AH4" s="78"/>
      <c r="AI4" s="78"/>
      <c r="AJ4" s="78"/>
      <c r="AK4" s="10"/>
      <c r="AL4" s="12"/>
      <c r="AM4" s="12"/>
      <c r="AN4" s="12"/>
      <c r="AO4" s="13"/>
      <c r="AP4" s="14"/>
      <c r="AQ4" s="12"/>
      <c r="AR4" s="70"/>
    </row>
    <row r="5" spans="1:45" s="75" customFormat="1" ht="15" customHeight="1" x14ac:dyDescent="0.25">
      <c r="A5" s="72"/>
      <c r="B5" s="12">
        <v>2020</v>
      </c>
      <c r="C5" s="12" t="s">
        <v>67</v>
      </c>
      <c r="D5" s="1" t="s">
        <v>68</v>
      </c>
      <c r="E5" s="12">
        <v>23</v>
      </c>
      <c r="F5" s="12">
        <v>0</v>
      </c>
      <c r="G5" s="12">
        <v>2</v>
      </c>
      <c r="H5" s="12">
        <v>2</v>
      </c>
      <c r="I5" s="12">
        <v>17</v>
      </c>
      <c r="J5" s="12">
        <v>4</v>
      </c>
      <c r="K5" s="12">
        <v>5</v>
      </c>
      <c r="L5" s="12">
        <v>6</v>
      </c>
      <c r="M5" s="12">
        <v>2</v>
      </c>
      <c r="N5" s="32">
        <v>0.4047</v>
      </c>
      <c r="O5" s="19">
        <v>42</v>
      </c>
      <c r="P5" s="40"/>
      <c r="Q5" s="7"/>
      <c r="R5" s="7"/>
      <c r="S5" s="7"/>
      <c r="T5" s="70"/>
      <c r="U5" s="12"/>
      <c r="V5" s="12"/>
      <c r="W5" s="13"/>
      <c r="X5" s="12"/>
      <c r="Y5" s="12"/>
      <c r="Z5" s="65"/>
      <c r="AA5" s="19"/>
      <c r="AB5" s="7"/>
      <c r="AC5" s="7"/>
      <c r="AD5" s="7"/>
      <c r="AE5" s="7"/>
      <c r="AF5" s="10"/>
      <c r="AG5" s="78"/>
      <c r="AH5" s="78"/>
      <c r="AI5" s="78"/>
      <c r="AJ5" s="78"/>
      <c r="AK5" s="10"/>
      <c r="AL5" s="12"/>
      <c r="AM5" s="12"/>
      <c r="AN5" s="12"/>
      <c r="AO5" s="13"/>
      <c r="AP5" s="14"/>
      <c r="AQ5" s="12"/>
      <c r="AR5" s="70"/>
    </row>
    <row r="6" spans="1:45" s="75" customFormat="1" ht="15" customHeight="1" x14ac:dyDescent="0.25">
      <c r="A6" s="67"/>
      <c r="B6" s="64" t="s">
        <v>51</v>
      </c>
      <c r="C6" s="11"/>
      <c r="D6" s="9"/>
      <c r="E6" s="7">
        <f t="shared" ref="E6:M6" si="0">SUM(E4:E5)</f>
        <v>23</v>
      </c>
      <c r="F6" s="7">
        <f t="shared" si="0"/>
        <v>0</v>
      </c>
      <c r="G6" s="7">
        <f t="shared" si="0"/>
        <v>2</v>
      </c>
      <c r="H6" s="7">
        <f t="shared" si="0"/>
        <v>2</v>
      </c>
      <c r="I6" s="7">
        <f t="shared" si="0"/>
        <v>17</v>
      </c>
      <c r="J6" s="7">
        <f t="shared" si="0"/>
        <v>4</v>
      </c>
      <c r="K6" s="7">
        <f t="shared" si="0"/>
        <v>5</v>
      </c>
      <c r="L6" s="7">
        <f t="shared" si="0"/>
        <v>6</v>
      </c>
      <c r="M6" s="11">
        <f t="shared" si="0"/>
        <v>2</v>
      </c>
      <c r="N6" s="15">
        <f>PRODUCT(I6/O6)</f>
        <v>0.40476190476190477</v>
      </c>
      <c r="O6" s="79">
        <f>SUM(O3:O5)</f>
        <v>42</v>
      </c>
      <c r="P6" s="40" t="s">
        <v>52</v>
      </c>
      <c r="Q6" s="40" t="s">
        <v>52</v>
      </c>
      <c r="R6" s="40" t="s">
        <v>52</v>
      </c>
      <c r="S6" s="40" t="s">
        <v>52</v>
      </c>
      <c r="T6" s="19"/>
      <c r="U6" s="7">
        <f>SUM(U4:U5)</f>
        <v>0</v>
      </c>
      <c r="V6" s="7">
        <f>SUM(V4:V5)</f>
        <v>0</v>
      </c>
      <c r="W6" s="7">
        <f>SUM(W4:W5)</f>
        <v>0</v>
      </c>
      <c r="X6" s="7">
        <f>SUM(X4:X5)</f>
        <v>0</v>
      </c>
      <c r="Y6" s="7">
        <f>SUM(Y4:Y5)</f>
        <v>0</v>
      </c>
      <c r="Z6" s="15">
        <f>PRODUCT(N12)</f>
        <v>0</v>
      </c>
      <c r="AA6" s="79"/>
      <c r="AB6" s="40" t="s">
        <v>52</v>
      </c>
      <c r="AC6" s="40" t="s">
        <v>52</v>
      </c>
      <c r="AD6" s="40" t="s">
        <v>52</v>
      </c>
      <c r="AE6" s="40" t="s">
        <v>52</v>
      </c>
      <c r="AF6" s="10"/>
      <c r="AG6" s="40" t="s">
        <v>53</v>
      </c>
      <c r="AH6" s="40" t="s">
        <v>53</v>
      </c>
      <c r="AI6" s="40" t="s">
        <v>53</v>
      </c>
      <c r="AJ6" s="40" t="s">
        <v>53</v>
      </c>
      <c r="AK6" s="10"/>
      <c r="AL6" s="7">
        <f t="shared" ref="AL6:AQ6" si="1">SUM(AL4:AL5)</f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0"/>
    </row>
    <row r="7" spans="1:45" s="75" customFormat="1" ht="15" customHeight="1" x14ac:dyDescent="0.25">
      <c r="A7" s="67"/>
      <c r="B7" s="1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80"/>
      <c r="O7" s="10"/>
      <c r="P7" s="18"/>
      <c r="Q7" s="29"/>
      <c r="R7" s="41"/>
      <c r="S7" s="42"/>
      <c r="T7" s="10"/>
      <c r="U7" s="11"/>
      <c r="V7" s="22"/>
      <c r="W7" s="22"/>
      <c r="X7" s="22"/>
      <c r="Y7" s="22"/>
      <c r="Z7" s="9"/>
      <c r="AA7" s="10"/>
      <c r="AB7" s="81"/>
      <c r="AC7" s="82"/>
      <c r="AD7" s="41"/>
      <c r="AE7" s="42"/>
      <c r="AF7" s="10"/>
      <c r="AG7" s="83">
        <v>0</v>
      </c>
      <c r="AH7" s="83">
        <v>0</v>
      </c>
      <c r="AI7" s="84">
        <v>0</v>
      </c>
      <c r="AJ7" s="85">
        <v>0</v>
      </c>
      <c r="AK7" s="10"/>
      <c r="AL7" s="11"/>
      <c r="AM7" s="22"/>
      <c r="AN7" s="22"/>
      <c r="AO7" s="22"/>
      <c r="AP7" s="22"/>
      <c r="AQ7" s="9"/>
      <c r="AR7" s="70"/>
    </row>
    <row r="8" spans="1:45" ht="15" customHeight="1" x14ac:dyDescent="0.25">
      <c r="A8" s="72"/>
      <c r="B8" s="1" t="s">
        <v>54</v>
      </c>
      <c r="C8" s="14"/>
      <c r="D8" s="86">
        <f>SUM(F6:H6)+((I6-F6-G6)/3)+(E6/3)+(AL6*25)+(AM6*25)+(AN6*10)+(AO6*25)+(AP6*20)+(AQ6*15)</f>
        <v>16.666666666666668</v>
      </c>
      <c r="E8" s="16"/>
      <c r="F8" s="16"/>
      <c r="G8" s="16"/>
      <c r="H8" s="16"/>
      <c r="I8" s="16"/>
      <c r="J8" s="16"/>
      <c r="K8" s="16"/>
      <c r="L8" s="16"/>
      <c r="M8" s="16"/>
      <c r="N8" s="38"/>
      <c r="O8" s="16"/>
      <c r="P8" s="10"/>
      <c r="Q8" s="10"/>
      <c r="R8" s="10"/>
      <c r="S8" s="10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0"/>
      <c r="AG8" s="16"/>
      <c r="AH8" s="16"/>
      <c r="AI8" s="16"/>
      <c r="AJ8" s="16"/>
      <c r="AK8" s="10"/>
      <c r="AL8" s="16"/>
      <c r="AM8" s="16"/>
      <c r="AN8" s="16"/>
      <c r="AO8" s="16"/>
      <c r="AP8" s="16"/>
      <c r="AQ8" s="16"/>
      <c r="AR8" s="70"/>
    </row>
    <row r="9" spans="1:45" s="75" customFormat="1" ht="15" customHeight="1" x14ac:dyDescent="0.25">
      <c r="A9" s="7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8"/>
      <c r="O9" s="19"/>
      <c r="P9" s="19"/>
      <c r="Q9" s="19"/>
      <c r="R9" s="19"/>
      <c r="S9" s="19"/>
      <c r="T9" s="19"/>
      <c r="U9" s="16"/>
      <c r="V9" s="17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0"/>
    </row>
    <row r="10" spans="1:45" ht="15" customHeight="1" x14ac:dyDescent="0.25">
      <c r="A10" s="72"/>
      <c r="B10" s="18" t="s">
        <v>55</v>
      </c>
      <c r="C10" s="87"/>
      <c r="D10" s="87"/>
      <c r="E10" s="7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16"/>
      <c r="K10" s="7" t="s">
        <v>17</v>
      </c>
      <c r="L10" s="7" t="s">
        <v>18</v>
      </c>
      <c r="M10" s="7" t="s">
        <v>56</v>
      </c>
      <c r="N10" s="7" t="s">
        <v>9</v>
      </c>
      <c r="O10" s="10"/>
      <c r="P10" s="51" t="s">
        <v>57</v>
      </c>
      <c r="Q10" s="3"/>
      <c r="R10" s="3"/>
      <c r="S10" s="3"/>
      <c r="T10" s="88"/>
      <c r="U10" s="88"/>
      <c r="V10" s="88"/>
      <c r="W10" s="88"/>
      <c r="X10" s="88"/>
      <c r="Y10" s="3"/>
      <c r="Z10" s="3"/>
      <c r="AA10" s="3"/>
      <c r="AB10" s="88"/>
      <c r="AC10" s="88"/>
      <c r="AD10" s="3"/>
      <c r="AE10" s="52"/>
      <c r="AF10" s="10"/>
      <c r="AG10" s="51" t="s">
        <v>58</v>
      </c>
      <c r="AH10" s="3"/>
      <c r="AI10" s="88"/>
      <c r="AJ10" s="52"/>
      <c r="AK10" s="10"/>
      <c r="AL10" s="73" t="s">
        <v>59</v>
      </c>
      <c r="AM10" s="3"/>
      <c r="AN10" s="3"/>
      <c r="AO10" s="3"/>
      <c r="AP10" s="3"/>
      <c r="AQ10" s="52"/>
      <c r="AR10" s="70"/>
    </row>
    <row r="11" spans="1:45" ht="15" customHeight="1" x14ac:dyDescent="0.25">
      <c r="A11" s="72"/>
      <c r="B11" s="51" t="s">
        <v>7</v>
      </c>
      <c r="C11" s="3"/>
      <c r="D11" s="52"/>
      <c r="E11" s="12">
        <f>PRODUCT(E6)</f>
        <v>23</v>
      </c>
      <c r="F11" s="12">
        <f>PRODUCT(F6)</f>
        <v>0</v>
      </c>
      <c r="G11" s="12">
        <f>PRODUCT(G6)</f>
        <v>2</v>
      </c>
      <c r="H11" s="12">
        <f>PRODUCT(H6)</f>
        <v>2</v>
      </c>
      <c r="I11" s="12">
        <f>PRODUCT(I6)</f>
        <v>17</v>
      </c>
      <c r="J11" s="16"/>
      <c r="K11" s="89">
        <f>PRODUCT((F11+G11)/E11)</f>
        <v>8.6956521739130432E-2</v>
      </c>
      <c r="L11" s="89">
        <f>PRODUCT(H11/E11)</f>
        <v>8.6956521739130432E-2</v>
      </c>
      <c r="M11" s="89">
        <f>PRODUCT(I11/E11)</f>
        <v>0.73913043478260865</v>
      </c>
      <c r="N11" s="68">
        <f>PRODUCT(N6)</f>
        <v>0.40476190476190477</v>
      </c>
      <c r="O11" s="10">
        <f>PRODUCT(O6)</f>
        <v>42</v>
      </c>
      <c r="P11" s="48" t="s">
        <v>60</v>
      </c>
      <c r="Q11" s="90"/>
      <c r="R11" s="49" t="s">
        <v>71</v>
      </c>
      <c r="S11" s="49"/>
      <c r="T11" s="49"/>
      <c r="U11" s="49"/>
      <c r="V11" s="49"/>
      <c r="W11" s="49"/>
      <c r="X11" s="49"/>
      <c r="Y11" s="91"/>
      <c r="Z11" s="92"/>
      <c r="AA11" s="92"/>
      <c r="AB11" s="91" t="s">
        <v>61</v>
      </c>
      <c r="AC11" s="93"/>
      <c r="AD11" s="93" t="s">
        <v>72</v>
      </c>
      <c r="AE11" s="50"/>
      <c r="AF11" s="10"/>
      <c r="AG11" s="94"/>
      <c r="AH11" s="95"/>
      <c r="AI11" s="49"/>
      <c r="AJ11" s="50"/>
      <c r="AK11" s="10"/>
      <c r="AL11" s="48"/>
      <c r="AM11" s="91"/>
      <c r="AN11" s="49"/>
      <c r="AO11" s="49"/>
      <c r="AP11" s="49"/>
      <c r="AQ11" s="50"/>
      <c r="AR11" s="70"/>
    </row>
    <row r="12" spans="1:45" ht="15" customHeight="1" x14ac:dyDescent="0.25">
      <c r="A12" s="72"/>
      <c r="B12" s="96" t="s">
        <v>31</v>
      </c>
      <c r="C12" s="97"/>
      <c r="D12" s="98"/>
      <c r="E12" s="12"/>
      <c r="F12" s="12"/>
      <c r="G12" s="12"/>
      <c r="H12" s="12"/>
      <c r="I12" s="12"/>
      <c r="J12" s="16"/>
      <c r="K12" s="89"/>
      <c r="L12" s="89"/>
      <c r="M12" s="89"/>
      <c r="N12" s="68"/>
      <c r="O12" s="10"/>
      <c r="P12" s="94" t="s">
        <v>62</v>
      </c>
      <c r="Q12" s="99"/>
      <c r="R12" s="100" t="s">
        <v>74</v>
      </c>
      <c r="S12" s="100"/>
      <c r="T12" s="100"/>
      <c r="U12" s="100"/>
      <c r="V12" s="100"/>
      <c r="W12" s="100"/>
      <c r="X12" s="100"/>
      <c r="Y12" s="101"/>
      <c r="Z12" s="79"/>
      <c r="AA12" s="79"/>
      <c r="AB12" s="101" t="s">
        <v>73</v>
      </c>
      <c r="AC12" s="102"/>
      <c r="AD12" s="102" t="s">
        <v>75</v>
      </c>
      <c r="AE12" s="103"/>
      <c r="AF12" s="10"/>
      <c r="AG12" s="94"/>
      <c r="AH12" s="104"/>
      <c r="AI12" s="100"/>
      <c r="AJ12" s="103"/>
      <c r="AK12" s="10"/>
      <c r="AL12" s="94"/>
      <c r="AM12" s="101"/>
      <c r="AN12" s="100"/>
      <c r="AO12" s="100"/>
      <c r="AP12" s="100"/>
      <c r="AQ12" s="103"/>
      <c r="AR12" s="70"/>
    </row>
    <row r="13" spans="1:45" ht="15" customHeight="1" x14ac:dyDescent="0.25">
      <c r="A13" s="72"/>
      <c r="B13" s="105" t="s">
        <v>63</v>
      </c>
      <c r="C13" s="106"/>
      <c r="D13" s="107"/>
      <c r="E13" s="108"/>
      <c r="F13" s="108"/>
      <c r="G13" s="108"/>
      <c r="H13" s="108"/>
      <c r="I13" s="108"/>
      <c r="J13" s="16"/>
      <c r="K13" s="109"/>
      <c r="L13" s="109"/>
      <c r="M13" s="109"/>
      <c r="N13" s="110"/>
      <c r="O13" s="10"/>
      <c r="P13" s="94" t="s">
        <v>64</v>
      </c>
      <c r="Q13" s="99"/>
      <c r="R13" s="100" t="s">
        <v>71</v>
      </c>
      <c r="S13" s="100"/>
      <c r="T13" s="100"/>
      <c r="U13" s="100"/>
      <c r="V13" s="100"/>
      <c r="W13" s="100"/>
      <c r="X13" s="100"/>
      <c r="Y13" s="101"/>
      <c r="Z13" s="79"/>
      <c r="AA13" s="79"/>
      <c r="AB13" s="101" t="s">
        <v>61</v>
      </c>
      <c r="AC13" s="102"/>
      <c r="AD13" s="102" t="s">
        <v>72</v>
      </c>
      <c r="AE13" s="103"/>
      <c r="AF13" s="10"/>
      <c r="AG13" s="111"/>
      <c r="AH13" s="104"/>
      <c r="AI13" s="100"/>
      <c r="AJ13" s="103"/>
      <c r="AK13" s="10"/>
      <c r="AL13" s="94"/>
      <c r="AM13" s="101"/>
      <c r="AN13" s="100"/>
      <c r="AO13" s="100"/>
      <c r="AP13" s="100"/>
      <c r="AQ13" s="103"/>
      <c r="AR13" s="70"/>
    </row>
    <row r="14" spans="1:45" ht="15" customHeight="1" x14ac:dyDescent="0.25">
      <c r="A14" s="72"/>
      <c r="B14" s="112" t="s">
        <v>65</v>
      </c>
      <c r="C14" s="113"/>
      <c r="D14" s="114"/>
      <c r="E14" s="7">
        <f>SUM(E11:E13)</f>
        <v>23</v>
      </c>
      <c r="F14" s="7">
        <f>SUM(F11:F13)</f>
        <v>0</v>
      </c>
      <c r="G14" s="7">
        <f>SUM(G11:G13)</f>
        <v>2</v>
      </c>
      <c r="H14" s="7">
        <f>SUM(H11:H13)</f>
        <v>2</v>
      </c>
      <c r="I14" s="7">
        <f>SUM(I11:I13)</f>
        <v>17</v>
      </c>
      <c r="J14" s="16"/>
      <c r="K14" s="115">
        <f>PRODUCT((F14+G14)/E14)</f>
        <v>8.6956521739130432E-2</v>
      </c>
      <c r="L14" s="115">
        <f>PRODUCT(H14/E14)</f>
        <v>8.6956521739130432E-2</v>
      </c>
      <c r="M14" s="115">
        <f>PRODUCT(I14/E14)</f>
        <v>0.73913043478260865</v>
      </c>
      <c r="N14" s="15">
        <f>PRODUCT(I14/O14)</f>
        <v>0.40476190476190477</v>
      </c>
      <c r="O14" s="10">
        <f>SUM(O11:O13)</f>
        <v>42</v>
      </c>
      <c r="P14" s="116" t="s">
        <v>66</v>
      </c>
      <c r="Q14" s="117"/>
      <c r="R14" s="118"/>
      <c r="S14" s="118"/>
      <c r="T14" s="118"/>
      <c r="U14" s="118"/>
      <c r="V14" s="118"/>
      <c r="W14" s="118"/>
      <c r="X14" s="118"/>
      <c r="Y14" s="119"/>
      <c r="Z14" s="120"/>
      <c r="AA14" s="120"/>
      <c r="AB14" s="119"/>
      <c r="AC14" s="120"/>
      <c r="AD14" s="120"/>
      <c r="AE14" s="121"/>
      <c r="AF14" s="10"/>
      <c r="AG14" s="122"/>
      <c r="AH14" s="123"/>
      <c r="AI14" s="124"/>
      <c r="AJ14" s="121"/>
      <c r="AK14" s="10"/>
      <c r="AL14" s="116"/>
      <c r="AM14" s="119"/>
      <c r="AN14" s="118"/>
      <c r="AO14" s="118"/>
      <c r="AP14" s="118"/>
      <c r="AQ14" s="121"/>
      <c r="AR14" s="70"/>
    </row>
    <row r="15" spans="1:45" ht="15" customHeight="1" x14ac:dyDescent="0.25">
      <c r="A15" s="72"/>
      <c r="B15" s="125"/>
      <c r="C15" s="125"/>
      <c r="D15" s="125"/>
      <c r="E15" s="125"/>
      <c r="F15" s="125"/>
      <c r="G15" s="125"/>
      <c r="H15" s="125"/>
      <c r="I15" s="125"/>
      <c r="J15" s="16"/>
      <c r="K15" s="125"/>
      <c r="L15" s="125"/>
      <c r="M15" s="125"/>
      <c r="N15" s="38"/>
      <c r="O15" s="10">
        <f>SUM(O12:O14)</f>
        <v>42</v>
      </c>
      <c r="P15" s="16"/>
      <c r="Q15" s="17"/>
      <c r="R15" s="16"/>
      <c r="S15" s="16"/>
      <c r="T15" s="10"/>
      <c r="U15" s="10"/>
      <c r="V15" s="17"/>
      <c r="W15" s="16"/>
      <c r="X15" s="16"/>
      <c r="Y15" s="10"/>
      <c r="Z15" s="10"/>
      <c r="AA15" s="10"/>
      <c r="AB15" s="10"/>
      <c r="AC15" s="10"/>
      <c r="AD15" s="10"/>
      <c r="AE15" s="10"/>
      <c r="AF15" s="10"/>
      <c r="AG15" s="10"/>
      <c r="AH15" s="126"/>
      <c r="AI15" s="16"/>
      <c r="AJ15" s="16"/>
      <c r="AK15" s="10"/>
      <c r="AL15" s="16"/>
      <c r="AM15" s="16"/>
      <c r="AN15" s="16"/>
      <c r="AO15" s="16"/>
      <c r="AP15" s="16"/>
      <c r="AQ15" s="16"/>
      <c r="AR15" s="70"/>
    </row>
    <row r="16" spans="1:45" ht="15" customHeight="1" x14ac:dyDescent="0.2">
      <c r="A16" s="72"/>
      <c r="B16" s="16" t="s">
        <v>10</v>
      </c>
      <c r="C16" s="16"/>
      <c r="D16" s="54" t="s">
        <v>25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ht="15" customHeight="1" x14ac:dyDescent="0.2">
      <c r="A17" s="72"/>
      <c r="B17" s="16"/>
      <c r="C17" s="16"/>
      <c r="D17" s="54" t="s">
        <v>26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2"/>
      <c r="B18" s="16"/>
      <c r="C18" s="16"/>
      <c r="D18" s="16" t="s">
        <v>69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28" customFormat="1" ht="15" customHeight="1" x14ac:dyDescent="0.2">
      <c r="A19" s="127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8" customFormat="1" ht="15" customHeight="1" x14ac:dyDescent="0.25">
      <c r="A20" s="127"/>
      <c r="B20" s="16"/>
      <c r="C20" s="16"/>
      <c r="D20" s="54"/>
      <c r="E20" s="16"/>
      <c r="F20" s="16"/>
      <c r="G20" s="16"/>
      <c r="H20" s="16"/>
      <c r="I20" s="16"/>
      <c r="J20" s="16"/>
      <c r="K20" s="16"/>
      <c r="L20" s="16"/>
      <c r="M20" s="129"/>
      <c r="N20" s="17"/>
      <c r="O20" s="10"/>
      <c r="P20" s="16"/>
      <c r="Q20" s="17"/>
      <c r="R20" s="16"/>
      <c r="S20" s="16"/>
      <c r="T20" s="10"/>
      <c r="U20" s="10"/>
      <c r="V20" s="126"/>
      <c r="W20" s="16"/>
      <c r="X20" s="16"/>
      <c r="Y20" s="16"/>
      <c r="Z20" s="16"/>
      <c r="AA20" s="16"/>
      <c r="AB20" s="16"/>
      <c r="AC20" s="16"/>
      <c r="AD20" s="16"/>
      <c r="AE20" s="16"/>
      <c r="AF20" s="70"/>
      <c r="AG20" s="129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70"/>
    </row>
    <row r="21" spans="1:45" s="128" customFormat="1" ht="15" customHeight="1" x14ac:dyDescent="0.25">
      <c r="A21" s="127"/>
      <c r="B21" s="16"/>
      <c r="C21" s="16"/>
      <c r="D21" s="130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26"/>
      <c r="W21" s="16"/>
      <c r="X21" s="16"/>
      <c r="Y21" s="16"/>
      <c r="Z21" s="16"/>
      <c r="AA21" s="16"/>
      <c r="AB21" s="16"/>
      <c r="AC21" s="16"/>
      <c r="AD21" s="16"/>
      <c r="AE21" s="16"/>
      <c r="AF21" s="7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0"/>
    </row>
    <row r="22" spans="1:45" s="128" customFormat="1" ht="15" customHeight="1" x14ac:dyDescent="0.25">
      <c r="A22" s="12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6"/>
      <c r="W22" s="16"/>
      <c r="X22" s="16"/>
      <c r="Y22" s="16"/>
      <c r="Z22" s="16"/>
      <c r="AA22" s="16"/>
      <c r="AB22" s="16"/>
      <c r="AC22" s="16"/>
      <c r="AD22" s="16"/>
      <c r="AE22" s="16"/>
      <c r="AF22" s="7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0"/>
    </row>
    <row r="23" spans="1:45" s="128" customFormat="1" ht="15" customHeight="1" x14ac:dyDescent="0.25">
      <c r="A23" s="12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0"/>
    </row>
    <row r="24" spans="1:45" s="128" customFormat="1" ht="15" customHeight="1" x14ac:dyDescent="0.25">
      <c r="A24" s="12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5" s="128" customFormat="1" ht="15" customHeight="1" x14ac:dyDescent="0.25">
      <c r="A25" s="12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5" s="128" customFormat="1" ht="15" customHeight="1" x14ac:dyDescent="0.25">
      <c r="A26" s="12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5" s="128" customFormat="1" ht="15" customHeight="1" x14ac:dyDescent="0.25">
      <c r="A27" s="12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5" s="128" customFormat="1" ht="15" customHeight="1" x14ac:dyDescent="0.25">
      <c r="A28" s="12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6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5" s="128" customFormat="1" ht="15" customHeight="1" x14ac:dyDescent="0.25">
      <c r="A29" s="12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6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5" s="128" customFormat="1" ht="15" customHeight="1" x14ac:dyDescent="0.25">
      <c r="A30" s="12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6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5" s="128" customFormat="1" ht="15" customHeight="1" x14ac:dyDescent="0.25">
      <c r="A31" s="12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6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5" s="128" customFormat="1" ht="15" customHeight="1" x14ac:dyDescent="0.25">
      <c r="A32" s="12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6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28" customFormat="1" ht="15" customHeight="1" x14ac:dyDescent="0.25">
      <c r="A33" s="12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6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28" customFormat="1" ht="15" customHeight="1" x14ac:dyDescent="0.25">
      <c r="A34" s="12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6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28" customFormat="1" ht="15" customHeight="1" x14ac:dyDescent="0.25">
      <c r="A35" s="12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6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28" customFormat="1" ht="15" customHeight="1" x14ac:dyDescent="0.25">
      <c r="A36" s="12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6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28" customFormat="1" ht="15" customHeight="1" x14ac:dyDescent="0.25">
      <c r="A37" s="12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6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28" customFormat="1" ht="15" customHeight="1" x14ac:dyDescent="0.25">
      <c r="A38" s="12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6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28" customFormat="1" ht="15" customHeight="1" x14ac:dyDescent="0.25">
      <c r="A39" s="12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6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28" customFormat="1" ht="15" customHeight="1" x14ac:dyDescent="0.25">
      <c r="A40" s="12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6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28" customFormat="1" ht="15" customHeight="1" x14ac:dyDescent="0.25">
      <c r="A41" s="12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6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28" customFormat="1" ht="15" customHeight="1" x14ac:dyDescent="0.25">
      <c r="A42" s="12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6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28" customFormat="1" ht="15" customHeight="1" x14ac:dyDescent="0.25">
      <c r="A43" s="12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6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28" customFormat="1" ht="15" customHeight="1" x14ac:dyDescent="0.25">
      <c r="A44" s="1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6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28" customFormat="1" ht="15" customHeight="1" x14ac:dyDescent="0.25">
      <c r="A45" s="12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6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28" customFormat="1" ht="15" customHeight="1" x14ac:dyDescent="0.25">
      <c r="A46" s="12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6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28" customFormat="1" ht="15" customHeight="1" x14ac:dyDescent="0.25">
      <c r="A47" s="12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6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28" customFormat="1" ht="15" customHeight="1" x14ac:dyDescent="0.25">
      <c r="A48" s="12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6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28" customFormat="1" ht="15" customHeight="1" x14ac:dyDescent="0.25">
      <c r="A49" s="12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6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28" customFormat="1" ht="15" customHeight="1" x14ac:dyDescent="0.25">
      <c r="A50" s="12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6"/>
      <c r="AI50" s="16"/>
      <c r="AJ50" s="16"/>
      <c r="AK50" s="16"/>
      <c r="AL50" s="16"/>
      <c r="AM50" s="16"/>
      <c r="AN50" s="16"/>
      <c r="AO50" s="16"/>
      <c r="AP50" s="16"/>
      <c r="AQ50" s="16"/>
      <c r="AR50" s="70"/>
    </row>
    <row r="51" spans="1:44" s="128" customFormat="1" ht="15" customHeight="1" x14ac:dyDescent="0.25">
      <c r="A51" s="12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6"/>
      <c r="AI51" s="16"/>
      <c r="AJ51" s="16"/>
      <c r="AK51" s="16"/>
      <c r="AL51" s="16"/>
      <c r="AM51" s="16"/>
      <c r="AN51" s="16"/>
      <c r="AO51" s="16"/>
      <c r="AP51" s="16"/>
      <c r="AQ51" s="16"/>
      <c r="AR51" s="70"/>
    </row>
    <row r="52" spans="1:44" s="128" customFormat="1" ht="15" customHeight="1" x14ac:dyDescent="0.25">
      <c r="A52" s="12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6"/>
      <c r="AI52" s="16"/>
      <c r="AJ52" s="16"/>
      <c r="AK52" s="16"/>
      <c r="AL52" s="16"/>
      <c r="AM52" s="16"/>
      <c r="AN52" s="16"/>
      <c r="AO52" s="16"/>
      <c r="AP52" s="16"/>
      <c r="AQ52" s="16"/>
      <c r="AR52" s="70"/>
    </row>
    <row r="53" spans="1:44" s="128" customFormat="1" ht="15" customHeight="1" x14ac:dyDescent="0.25">
      <c r="A53" s="12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6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28" customFormat="1" ht="15" customHeight="1" x14ac:dyDescent="0.25">
      <c r="A54" s="12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6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8" customFormat="1" ht="15" customHeight="1" x14ac:dyDescent="0.25">
      <c r="A55" s="12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6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8" customFormat="1" ht="15" customHeight="1" x14ac:dyDescent="0.25">
      <c r="A56" s="12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6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28" customFormat="1" ht="15" customHeight="1" x14ac:dyDescent="0.25">
      <c r="A57" s="12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6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28" customFormat="1" ht="15" customHeight="1" x14ac:dyDescent="0.25">
      <c r="A58" s="12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6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28" customFormat="1" ht="15" customHeight="1" x14ac:dyDescent="0.25">
      <c r="A59" s="12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6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28" customFormat="1" ht="15" customHeight="1" x14ac:dyDescent="0.25">
      <c r="A60" s="12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6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28" customFormat="1" ht="15" customHeight="1" x14ac:dyDescent="0.25">
      <c r="A61" s="12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6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28" customFormat="1" ht="15" customHeight="1" x14ac:dyDescent="0.25">
      <c r="A62" s="12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6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28" customFormat="1" ht="15" customHeight="1" x14ac:dyDescent="0.25">
      <c r="A63" s="12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6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28" customFormat="1" ht="15" customHeight="1" x14ac:dyDescent="0.25">
      <c r="A64" s="12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6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28" customFormat="1" ht="15" customHeight="1" x14ac:dyDescent="0.25">
      <c r="A65" s="12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6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28" customFormat="1" ht="15" customHeight="1" x14ac:dyDescent="0.25">
      <c r="A66" s="12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6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28" customFormat="1" ht="15" customHeight="1" x14ac:dyDescent="0.25">
      <c r="A67" s="12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6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28" customFormat="1" ht="15" customHeight="1" x14ac:dyDescent="0.25">
      <c r="A68" s="12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6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28" customFormat="1" ht="15" customHeight="1" x14ac:dyDescent="0.25">
      <c r="A69" s="12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6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28" customFormat="1" ht="15" customHeight="1" x14ac:dyDescent="0.25">
      <c r="A70" s="12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6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28" customFormat="1" ht="15" customHeight="1" x14ac:dyDescent="0.25">
      <c r="A71" s="12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6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28" customFormat="1" ht="15" customHeight="1" x14ac:dyDescent="0.25">
      <c r="A72" s="12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6"/>
      <c r="AI72" s="16"/>
      <c r="AJ72" s="16"/>
      <c r="AK72" s="16"/>
      <c r="AL72" s="16"/>
      <c r="AM72" s="16"/>
      <c r="AN72" s="16"/>
      <c r="AO72" s="16"/>
      <c r="AP72" s="16"/>
      <c r="AQ72" s="16"/>
      <c r="AR72" s="71"/>
    </row>
    <row r="73" spans="1:44" s="128" customFormat="1" ht="15" customHeight="1" x14ac:dyDescent="0.25">
      <c r="A73" s="12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6"/>
      <c r="AI73" s="16"/>
      <c r="AJ73" s="16"/>
      <c r="AK73" s="16"/>
      <c r="AL73" s="16"/>
      <c r="AM73" s="16"/>
      <c r="AN73" s="16"/>
      <c r="AO73" s="16"/>
      <c r="AP73" s="16"/>
      <c r="AQ73" s="16"/>
      <c r="AR73" s="71"/>
    </row>
    <row r="74" spans="1:44" s="128" customFormat="1" ht="15" customHeight="1" x14ac:dyDescent="0.25">
      <c r="A74" s="12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6"/>
      <c r="AI74" s="16"/>
      <c r="AJ74" s="16"/>
      <c r="AK74" s="16"/>
      <c r="AL74" s="16"/>
      <c r="AM74" s="16"/>
      <c r="AN74" s="16"/>
      <c r="AO74" s="16"/>
      <c r="AP74" s="16"/>
      <c r="AQ74" s="16"/>
      <c r="AR74" s="71"/>
    </row>
    <row r="75" spans="1:44" s="128" customFormat="1" ht="15" customHeight="1" x14ac:dyDescent="0.25">
      <c r="A75" s="12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6"/>
      <c r="AI75" s="16"/>
      <c r="AJ75" s="16"/>
      <c r="AK75" s="10"/>
      <c r="AL75" s="10"/>
      <c r="AM75" s="10"/>
      <c r="AN75" s="10"/>
      <c r="AO75" s="10"/>
      <c r="AP75" s="10"/>
      <c r="AQ75" s="10"/>
      <c r="AR75" s="71"/>
    </row>
    <row r="76" spans="1:44" s="128" customFormat="1" ht="15" customHeight="1" x14ac:dyDescent="0.25">
      <c r="A76" s="12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6"/>
      <c r="AI76" s="16"/>
      <c r="AJ76" s="16"/>
      <c r="AK76" s="10"/>
      <c r="AL76" s="10"/>
      <c r="AM76" s="10"/>
      <c r="AN76" s="10"/>
      <c r="AO76" s="10"/>
      <c r="AP76" s="10"/>
      <c r="AQ76" s="10"/>
      <c r="AR76" s="71"/>
    </row>
    <row r="77" spans="1:44" s="128" customFormat="1" ht="15" customHeight="1" x14ac:dyDescent="0.25">
      <c r="A77" s="12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6"/>
      <c r="AI77" s="16"/>
      <c r="AJ77" s="16"/>
      <c r="AK77" s="10"/>
      <c r="AL77" s="10"/>
      <c r="AM77" s="10"/>
      <c r="AN77" s="10"/>
      <c r="AO77" s="10"/>
      <c r="AP77" s="10"/>
      <c r="AQ77" s="10"/>
      <c r="AR77" s="71"/>
    </row>
    <row r="78" spans="1:44" s="128" customFormat="1" ht="15" customHeight="1" x14ac:dyDescent="0.25">
      <c r="A78" s="12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6"/>
      <c r="AI78" s="16"/>
      <c r="AJ78" s="16"/>
      <c r="AK78" s="10"/>
      <c r="AL78" s="10"/>
      <c r="AM78" s="10"/>
      <c r="AN78" s="10"/>
      <c r="AO78" s="10"/>
      <c r="AP78" s="10"/>
      <c r="AQ78" s="10"/>
      <c r="AR78" s="71"/>
    </row>
    <row r="79" spans="1:44" s="128" customFormat="1" ht="15" customHeight="1" x14ac:dyDescent="0.25">
      <c r="A79" s="12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6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28" customFormat="1" ht="15" customHeight="1" x14ac:dyDescent="0.25">
      <c r="A80" s="12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6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28" customFormat="1" ht="15" customHeight="1" x14ac:dyDescent="0.25">
      <c r="A81" s="12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6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28" customFormat="1" ht="15" customHeight="1" x14ac:dyDescent="0.25">
      <c r="A82" s="12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6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28" customFormat="1" ht="15" customHeight="1" x14ac:dyDescent="0.25">
      <c r="A83" s="12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6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28" customFormat="1" ht="15" customHeight="1" x14ac:dyDescent="0.25">
      <c r="A84" s="12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6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28" customFormat="1" ht="15" customHeight="1" x14ac:dyDescent="0.25">
      <c r="A85" s="12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6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28" customFormat="1" ht="15" customHeight="1" x14ac:dyDescent="0.25">
      <c r="A86" s="12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6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28" customFormat="1" ht="15" customHeight="1" x14ac:dyDescent="0.25">
      <c r="A87" s="12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6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28" customFormat="1" ht="15" customHeight="1" x14ac:dyDescent="0.25">
      <c r="A88" s="12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6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28" customFormat="1" ht="15" customHeight="1" x14ac:dyDescent="0.25">
      <c r="A89" s="12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6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28" customFormat="1" ht="15" customHeight="1" x14ac:dyDescent="0.25">
      <c r="A90" s="12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6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28" customFormat="1" ht="15" customHeight="1" x14ac:dyDescent="0.25">
      <c r="A91" s="12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6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28" customFormat="1" ht="15" customHeight="1" x14ac:dyDescent="0.25">
      <c r="A92" s="12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6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28" customFormat="1" ht="15" customHeight="1" x14ac:dyDescent="0.25">
      <c r="A93" s="12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6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28" customFormat="1" ht="15" customHeight="1" x14ac:dyDescent="0.25">
      <c r="A94" s="12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6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28" customFormat="1" ht="15" customHeight="1" x14ac:dyDescent="0.25">
      <c r="A95" s="12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6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28" customFormat="1" ht="15" customHeight="1" x14ac:dyDescent="0.25">
      <c r="A96" s="12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6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28" customFormat="1" ht="15" customHeight="1" x14ac:dyDescent="0.25">
      <c r="A97" s="12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6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28" customFormat="1" ht="15" customHeight="1" x14ac:dyDescent="0.25">
      <c r="A98" s="12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6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28" customFormat="1" ht="15" customHeight="1" x14ac:dyDescent="0.25">
      <c r="A99" s="12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6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28" customFormat="1" ht="15" customHeight="1" x14ac:dyDescent="0.25">
      <c r="A100" s="12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6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28" customFormat="1" ht="15" customHeight="1" x14ac:dyDescent="0.25">
      <c r="A101" s="12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6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28" customFormat="1" ht="15" customHeight="1" x14ac:dyDescent="0.25">
      <c r="A102" s="12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6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28" customFormat="1" ht="15" customHeight="1" x14ac:dyDescent="0.25">
      <c r="A103" s="12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6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28" customFormat="1" ht="15" customHeight="1" x14ac:dyDescent="0.25">
      <c r="A104" s="12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6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28" customFormat="1" ht="15" customHeight="1" x14ac:dyDescent="0.25">
      <c r="A105" s="12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6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28" customFormat="1" ht="15" customHeight="1" x14ac:dyDescent="0.25">
      <c r="A106" s="12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6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28" customFormat="1" ht="15" customHeight="1" x14ac:dyDescent="0.25">
      <c r="A107" s="12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6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28" customFormat="1" ht="15" customHeight="1" x14ac:dyDescent="0.25">
      <c r="A108" s="12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6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28" customFormat="1" ht="15" customHeight="1" x14ac:dyDescent="0.25">
      <c r="A109" s="12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6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28" customFormat="1" ht="15" customHeight="1" x14ac:dyDescent="0.25">
      <c r="A110" s="12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6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28" customFormat="1" ht="15" customHeight="1" x14ac:dyDescent="0.25">
      <c r="A111" s="12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6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28" customFormat="1" ht="15" customHeight="1" x14ac:dyDescent="0.25">
      <c r="A112" s="12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6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28" customFormat="1" ht="15" customHeight="1" x14ac:dyDescent="0.25">
      <c r="A113" s="12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6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28" customFormat="1" ht="15" customHeight="1" x14ac:dyDescent="0.25">
      <c r="A114" s="12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6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28" customFormat="1" ht="15" customHeight="1" x14ac:dyDescent="0.25">
      <c r="A115" s="12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6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28" customFormat="1" ht="15" customHeight="1" x14ac:dyDescent="0.25">
      <c r="A116" s="12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6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28" customFormat="1" ht="15" customHeight="1" x14ac:dyDescent="0.25">
      <c r="A117" s="12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6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28" customFormat="1" ht="15" customHeight="1" x14ac:dyDescent="0.25">
      <c r="A118" s="12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6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28" customFormat="1" ht="15" customHeight="1" x14ac:dyDescent="0.25">
      <c r="A119" s="12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6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28" customFormat="1" ht="15" customHeight="1" x14ac:dyDescent="0.25">
      <c r="A120" s="12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6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28" customFormat="1" ht="15" customHeight="1" x14ac:dyDescent="0.25">
      <c r="A121" s="12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6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28" customFormat="1" ht="15" customHeight="1" x14ac:dyDescent="0.25">
      <c r="A122" s="12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6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28" customFormat="1" ht="15" customHeight="1" x14ac:dyDescent="0.25">
      <c r="A123" s="12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6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28" customFormat="1" ht="15" customHeight="1" x14ac:dyDescent="0.25">
      <c r="A124" s="12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6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28" customFormat="1" ht="15" customHeight="1" x14ac:dyDescent="0.25">
      <c r="A125" s="12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6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28" customFormat="1" ht="15" customHeight="1" x14ac:dyDescent="0.25">
      <c r="A126" s="12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6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28" customFormat="1" ht="15" customHeight="1" x14ac:dyDescent="0.25">
      <c r="A127" s="12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6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28" customFormat="1" ht="15" customHeight="1" x14ac:dyDescent="0.25">
      <c r="A128" s="12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6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8" customFormat="1" ht="15" customHeight="1" x14ac:dyDescent="0.25">
      <c r="A129" s="12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6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8" customFormat="1" ht="15" customHeight="1" x14ac:dyDescent="0.25">
      <c r="A130" s="12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6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8" customFormat="1" ht="15" customHeight="1" x14ac:dyDescent="0.25">
      <c r="A131" s="12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6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8" customFormat="1" ht="15" customHeight="1" x14ac:dyDescent="0.25">
      <c r="A132" s="12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6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8" customFormat="1" ht="15" customHeight="1" x14ac:dyDescent="0.25">
      <c r="A133" s="12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6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8" customFormat="1" ht="15" customHeight="1" x14ac:dyDescent="0.25">
      <c r="A134" s="12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6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8" customFormat="1" ht="15" customHeight="1" x14ac:dyDescent="0.25">
      <c r="A135" s="12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6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8" customFormat="1" ht="15" customHeight="1" x14ac:dyDescent="0.25">
      <c r="A136" s="12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6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8" customFormat="1" ht="15" customHeight="1" x14ac:dyDescent="0.25">
      <c r="A137" s="12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6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8" customFormat="1" ht="15" customHeight="1" x14ac:dyDescent="0.25">
      <c r="A138" s="12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6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8" customFormat="1" ht="15" customHeight="1" x14ac:dyDescent="0.25">
      <c r="A139" s="12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6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8" customFormat="1" ht="15" customHeight="1" x14ac:dyDescent="0.25">
      <c r="A140" s="12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6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8" customFormat="1" ht="15" customHeight="1" x14ac:dyDescent="0.25">
      <c r="A141" s="12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6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8" customFormat="1" ht="15" customHeight="1" x14ac:dyDescent="0.25">
      <c r="A142" s="12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6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8" customFormat="1" ht="15" customHeight="1" x14ac:dyDescent="0.25">
      <c r="A143" s="12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6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8" customFormat="1" ht="15" customHeight="1" x14ac:dyDescent="0.25">
      <c r="A144" s="12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6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8" customFormat="1" ht="15" customHeight="1" x14ac:dyDescent="0.25">
      <c r="A145" s="12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6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8" customFormat="1" ht="15" customHeight="1" x14ac:dyDescent="0.25">
      <c r="A146" s="12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6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8" customFormat="1" ht="15" customHeight="1" x14ac:dyDescent="0.25">
      <c r="A147" s="12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6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8" customFormat="1" ht="15" customHeight="1" x14ac:dyDescent="0.25">
      <c r="A148" s="12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6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8" customFormat="1" ht="15" customHeight="1" x14ac:dyDescent="0.25">
      <c r="A149" s="12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6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8" customFormat="1" ht="15" customHeight="1" x14ac:dyDescent="0.25">
      <c r="A150" s="12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6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8" customFormat="1" ht="15" customHeight="1" x14ac:dyDescent="0.25">
      <c r="A151" s="12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6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8" customFormat="1" ht="15" customHeight="1" x14ac:dyDescent="0.25">
      <c r="A152" s="12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6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8" customFormat="1" ht="15" customHeight="1" x14ac:dyDescent="0.25">
      <c r="A153" s="12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6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8" customFormat="1" ht="15" customHeight="1" x14ac:dyDescent="0.25">
      <c r="A154" s="12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6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8" customFormat="1" ht="15" customHeight="1" x14ac:dyDescent="0.25">
      <c r="A155" s="12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6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8" customFormat="1" ht="15" customHeight="1" x14ac:dyDescent="0.25">
      <c r="A156" s="12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6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8" customFormat="1" ht="15" customHeight="1" x14ac:dyDescent="0.25">
      <c r="A157" s="12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6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8" customFormat="1" ht="15" customHeight="1" x14ac:dyDescent="0.25">
      <c r="A158" s="12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6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8" customFormat="1" ht="15" customHeight="1" x14ac:dyDescent="0.25">
      <c r="A159" s="12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6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8" customFormat="1" ht="15" customHeight="1" x14ac:dyDescent="0.25">
      <c r="A160" s="12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6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8" customFormat="1" ht="15" customHeight="1" x14ac:dyDescent="0.25">
      <c r="A161" s="12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6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8" customFormat="1" ht="15" customHeight="1" x14ac:dyDescent="0.25">
      <c r="A162" s="12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6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8" customFormat="1" ht="15" customHeight="1" x14ac:dyDescent="0.25">
      <c r="A163" s="12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6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8" customFormat="1" ht="15" customHeight="1" x14ac:dyDescent="0.25">
      <c r="A164" s="12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6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8" customFormat="1" ht="15" customHeight="1" x14ac:dyDescent="0.25">
      <c r="A165" s="12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6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8" customFormat="1" ht="15" customHeight="1" x14ac:dyDescent="0.25">
      <c r="A166" s="12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6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8" customFormat="1" ht="15" customHeight="1" x14ac:dyDescent="0.25">
      <c r="A167" s="12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6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ht="15" customHeight="1" x14ac:dyDescent="0.25">
      <c r="AG168" s="10"/>
      <c r="AH168" s="126"/>
      <c r="AI168" s="16"/>
      <c r="AJ168" s="16"/>
    </row>
    <row r="169" spans="1:44" ht="15" customHeight="1" x14ac:dyDescent="0.25">
      <c r="AG169" s="10"/>
      <c r="AH169" s="126"/>
      <c r="AI169" s="16"/>
      <c r="AJ169" s="16"/>
    </row>
    <row r="170" spans="1:44" ht="15" customHeight="1" x14ac:dyDescent="0.25">
      <c r="AG170" s="10"/>
      <c r="AH170" s="126"/>
      <c r="AI170" s="16"/>
      <c r="AJ170" s="16"/>
    </row>
    <row r="171" spans="1:44" ht="15" customHeight="1" x14ac:dyDescent="0.25">
      <c r="AG171" s="10"/>
      <c r="AH171" s="126"/>
      <c r="AI171" s="16"/>
      <c r="AJ171" s="16"/>
    </row>
    <row r="172" spans="1:44" ht="15" customHeight="1" x14ac:dyDescent="0.25">
      <c r="AG172" s="10"/>
      <c r="AH172" s="126"/>
      <c r="AI172" s="16"/>
      <c r="AJ172" s="16"/>
    </row>
    <row r="173" spans="1:44" ht="15" customHeight="1" x14ac:dyDescent="0.25">
      <c r="AG173" s="10"/>
      <c r="AH173" s="126"/>
      <c r="AI173" s="16"/>
      <c r="AJ173" s="16"/>
    </row>
    <row r="174" spans="1:44" ht="15" customHeight="1" x14ac:dyDescent="0.25">
      <c r="AG174" s="10"/>
      <c r="AH174" s="126"/>
      <c r="AI174" s="16"/>
      <c r="AJ17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70</v>
      </c>
      <c r="AA5" s="12">
        <v>12</v>
      </c>
      <c r="AB5" s="12">
        <v>2</v>
      </c>
      <c r="AC5" s="12">
        <v>1</v>
      </c>
      <c r="AD5" s="12">
        <v>27</v>
      </c>
      <c r="AE5" s="12">
        <v>63</v>
      </c>
      <c r="AF5" s="68">
        <v>0.68500000000000005</v>
      </c>
      <c r="AG5" s="19">
        <v>92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7</v>
      </c>
      <c r="AR5" s="65">
        <v>0.58299999999999996</v>
      </c>
      <c r="AS5" s="67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12</v>
      </c>
      <c r="AB6" s="36">
        <f t="shared" ref="AB6:AG6" si="2">SUM(AB4:AB5)</f>
        <v>2</v>
      </c>
      <c r="AC6" s="36">
        <f t="shared" si="2"/>
        <v>1</v>
      </c>
      <c r="AD6" s="36">
        <f t="shared" si="2"/>
        <v>27</v>
      </c>
      <c r="AE6" s="36">
        <f t="shared" si="2"/>
        <v>63</v>
      </c>
      <c r="AF6" s="37">
        <f>PRODUCT(AE6/AG6)</f>
        <v>0.68478260869565222</v>
      </c>
      <c r="AG6" s="21">
        <f t="shared" si="2"/>
        <v>92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2</v>
      </c>
      <c r="AQ6" s="36">
        <f t="shared" si="3"/>
        <v>7</v>
      </c>
      <c r="AR6" s="37">
        <f>PRODUCT(AQ6/AS6)</f>
        <v>0.58333333333333337</v>
      </c>
      <c r="AS6" s="39">
        <f>SUM(AS5:AS5)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23</v>
      </c>
      <c r="F9" s="47">
        <v>0</v>
      </c>
      <c r="G9" s="47">
        <v>2</v>
      </c>
      <c r="H9" s="47">
        <v>2</v>
      </c>
      <c r="I9" s="47">
        <v>17</v>
      </c>
      <c r="J9" s="60">
        <v>0.40500000000000003</v>
      </c>
      <c r="K9" s="16">
        <f>PRODUCT(I9/J9)</f>
        <v>41.975308641975303</v>
      </c>
      <c r="L9" s="53">
        <f>PRODUCT((F9+G9)/E9)</f>
        <v>8.6956521739130432E-2</v>
      </c>
      <c r="M9" s="53">
        <f>PRODUCT(H9/E9)</f>
        <v>8.6956521739130432E-2</v>
      </c>
      <c r="N9" s="53">
        <f>PRODUCT((F9+G9+H9)/E9)</f>
        <v>0.17391304347826086</v>
      </c>
      <c r="O9" s="53">
        <f>PRODUCT(I9/E9)</f>
        <v>0.73913043478260865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2</v>
      </c>
      <c r="G11" s="47">
        <f>PRODUCT(AC6+AO6)</f>
        <v>1</v>
      </c>
      <c r="H11" s="47">
        <f>PRODUCT(AD6+AP6)</f>
        <v>29</v>
      </c>
      <c r="I11" s="47">
        <f>PRODUCT(AE6+AQ6)</f>
        <v>70</v>
      </c>
      <c r="J11" s="60">
        <f>PRODUCT(I11/K11)</f>
        <v>0.67307692307692313</v>
      </c>
      <c r="K11" s="10">
        <f>PRODUCT(AG6+AS6)</f>
        <v>104</v>
      </c>
      <c r="L11" s="53">
        <f>PRODUCT((F11+G11)/E11)</f>
        <v>0.21428571428571427</v>
      </c>
      <c r="M11" s="53">
        <f>PRODUCT(H11/E11)</f>
        <v>2.0714285714285716</v>
      </c>
      <c r="N11" s="53">
        <f>PRODUCT((F11+G11+H11)/E11)</f>
        <v>2.2857142857142856</v>
      </c>
      <c r="O11" s="53">
        <f>PRODUCT(I11/E11)</f>
        <v>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37</v>
      </c>
      <c r="F12" s="47">
        <f t="shared" ref="F12:I12" si="4">SUM(F9:F11)</f>
        <v>2</v>
      </c>
      <c r="G12" s="47">
        <f t="shared" si="4"/>
        <v>3</v>
      </c>
      <c r="H12" s="47">
        <f t="shared" si="4"/>
        <v>31</v>
      </c>
      <c r="I12" s="47">
        <f t="shared" si="4"/>
        <v>87</v>
      </c>
      <c r="J12" s="60">
        <f>PRODUCT(I12/K12)</f>
        <v>0.59599120433017594</v>
      </c>
      <c r="K12" s="16">
        <f>SUM(K9:K11)</f>
        <v>145.97530864197529</v>
      </c>
      <c r="L12" s="53">
        <f>PRODUCT((F12+G12)/E12)</f>
        <v>0.13513513513513514</v>
      </c>
      <c r="M12" s="53">
        <f>PRODUCT(H12/E12)</f>
        <v>0.83783783783783783</v>
      </c>
      <c r="N12" s="53">
        <f>PRODUCT((F12+G12+H12)/E12)</f>
        <v>0.97297297297297303</v>
      </c>
      <c r="O12" s="53">
        <f>PRODUCT(I12/E12)</f>
        <v>2.3513513513513513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2020-09-10T21:08:36Z</dcterms:modified>
</cp:coreProperties>
</file>