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V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F17" i="3"/>
  <c r="F21" i="3" s="1"/>
  <c r="E17" i="3"/>
  <c r="E21" i="3" s="1"/>
  <c r="K23" i="3" l="1"/>
  <c r="K22" i="3"/>
  <c r="F22" i="3"/>
  <c r="L22" i="3" s="1"/>
  <c r="H22" i="3"/>
  <c r="F23" i="3"/>
  <c r="N21" i="3"/>
  <c r="L21" i="3"/>
  <c r="H23" i="3"/>
  <c r="M21" i="3"/>
  <c r="J22" i="3"/>
  <c r="O22" i="3"/>
  <c r="E23" i="3"/>
  <c r="G23" i="3"/>
  <c r="J21" i="3"/>
  <c r="I23" i="3"/>
  <c r="O21" i="3"/>
  <c r="M22" i="3"/>
  <c r="J17" i="3"/>
  <c r="AF17" i="3"/>
  <c r="N22" i="3" l="1"/>
  <c r="O23" i="3"/>
  <c r="J23" i="3"/>
  <c r="N23" i="3"/>
  <c r="L23" i="3"/>
  <c r="M23" i="3"/>
  <c r="AB17" i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<sst xmlns="http://schemas.openxmlformats.org/spreadsheetml/2006/main" count="205" uniqueCount="80">
  <si>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</si>
  <si>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</si>
  <si>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</si>
  <si>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</si>
  <si>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</si>
  <si>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</si>
  <si>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</si>
  <si>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</si>
  <si>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</si>
  <si>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</si>
  <si>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</si>
  <si>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</si>
  <si>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</si>
  <si>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</si>
  <si>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</si>
  <si>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</si>
  <si>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</si>
  <si>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</si>
  <si>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</si>
  <si>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</si>
  <si>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</si>
  <si>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</si>
  <si>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</si>
  <si>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</si>
  <si>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</si>
  <si>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</si>
  <si>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</si>
  <si>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</si>
  <si>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</si>
  <si>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</si>
  <si>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</si>
  <si>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</si>
  <si>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</si>
  <si>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Ala-Hannula</t>
  </si>
  <si>
    <t>12.</t>
  </si>
  <si>
    <t>KaMa</t>
  </si>
  <si>
    <t>4.</t>
  </si>
  <si>
    <t>ykköspesis</t>
  </si>
  <si>
    <t>16.05. 2002  KaMa - KiPa  0-2  (1-6, 1-4)</t>
  </si>
  <si>
    <t>02.06. 2002  KoU - KaMa  2-0  (26-0, 12-2)</t>
  </si>
  <si>
    <t>07.09. 2002  KaMa - IPV  0-2  (2-6, 2-3)</t>
  </si>
  <si>
    <t>24.  ottelu</t>
  </si>
  <si>
    <t xml:space="preserve">  21 v   7 kk   0 pv</t>
  </si>
  <si>
    <t xml:space="preserve">  21 v   7 kk 17 pv</t>
  </si>
  <si>
    <t xml:space="preserve">  21 v   9 kk 22 pv</t>
  </si>
  <si>
    <t>9.</t>
  </si>
  <si>
    <t>suomensarja</t>
  </si>
  <si>
    <t>6.</t>
  </si>
  <si>
    <t>KaMa  2</t>
  </si>
  <si>
    <t>PuMu</t>
  </si>
  <si>
    <t>1.</t>
  </si>
  <si>
    <t>Seurat</t>
  </si>
  <si>
    <t>2.</t>
  </si>
  <si>
    <t>KaMa = Kankaanpään Maila  (1958), kasvattajaseura</t>
  </si>
  <si>
    <t>16.10.1980   Kankaanpää</t>
  </si>
  <si>
    <t>10.</t>
  </si>
  <si>
    <t>YKKÖSPESIS</t>
  </si>
  <si>
    <t>YPL</t>
  </si>
  <si>
    <t>YPL = Yliopiston Pallonlyöjät, Turku</t>
  </si>
  <si>
    <t>PuMu = Puna-Mustat, Helsinki  (1941)</t>
  </si>
  <si>
    <t xml:space="preserve"> Arvo-ottelut</t>
  </si>
  <si>
    <t>Mitalit</t>
  </si>
  <si>
    <t>hSM</t>
  </si>
  <si>
    <t xml:space="preserve"> 1.  ottelu</t>
  </si>
  <si>
    <t>Lyöty</t>
  </si>
  <si>
    <t>Tuotu</t>
  </si>
  <si>
    <t xml:space="preserve"> 7.  ottelu</t>
  </si>
  <si>
    <t>L+T</t>
  </si>
  <si>
    <t>SUOMENSARJA</t>
  </si>
  <si>
    <t>KAIKKI OTTELUT</t>
  </si>
  <si>
    <t>YHTEENSÄ</t>
  </si>
  <si>
    <t>Tarmo = Ikaalisten Tarmo  (1908)</t>
  </si>
  <si>
    <t>Tarmo</t>
  </si>
  <si>
    <t>Manse PP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</si>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</sst>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66" customWidth="1"/>
    <col min="2" max="2" width="6.7109375" style="68" customWidth="1"/>
    <col min="3" max="3" width="6.7109375" style="67" customWidth="1"/>
    <col min="4" max="4" width="9.28515625" style="68" customWidth="1"/>
    <col min="5" max="10" width="5.7109375" style="67" customWidth="1"/>
    <col min="11" max="11" width="5.7109375" style="67" bestFit="1" customWidth="1"/>
    <col min="12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2" customWidth="1"/>
    <col min="37" max="16384" width="9.140625" style="66"/>
  </cols>
  <sheetData>
    <row r="1" spans="1:36" ht="17.25" customHeight="1" x14ac:dyDescent="0.25">
      <c r="A1" s="2"/>
      <c r="B1" s="3" t="s">
        <v>33</v>
      </c>
      <c r="C1" s="4"/>
      <c r="D1" s="5"/>
      <c r="E1" s="6" t="s">
        <v>54</v>
      </c>
      <c r="F1" s="7"/>
      <c r="G1" s="7"/>
      <c r="H1" s="7"/>
      <c r="I1" s="7"/>
      <c r="J1" s="7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74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3"/>
      <c r="W2" s="22" t="s">
        <v>15</v>
      </c>
      <c r="X2" s="14"/>
      <c r="Y2" s="14"/>
      <c r="Z2" s="14"/>
      <c r="AA2" s="14"/>
      <c r="AB2" s="14"/>
      <c r="AC2" s="73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6" s="74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3"/>
      <c r="AD3" s="18" t="s">
        <v>22</v>
      </c>
      <c r="AE3" s="18" t="s">
        <v>23</v>
      </c>
      <c r="AF3" s="15" t="s">
        <v>62</v>
      </c>
      <c r="AG3" s="15" t="s">
        <v>30</v>
      </c>
      <c r="AH3" s="17" t="s">
        <v>31</v>
      </c>
      <c r="AI3" s="18" t="s">
        <v>32</v>
      </c>
      <c r="AJ3" s="9"/>
    </row>
    <row r="4" spans="1:36" s="74" customFormat="1" ht="15" customHeight="1" x14ac:dyDescent="0.25">
      <c r="A4" s="9"/>
      <c r="B4" s="24">
        <v>1999</v>
      </c>
      <c r="C4" s="24" t="s">
        <v>55</v>
      </c>
      <c r="D4" s="25" t="s">
        <v>48</v>
      </c>
      <c r="E4" s="24"/>
      <c r="F4" s="25" t="s">
        <v>46</v>
      </c>
      <c r="G4" s="72"/>
      <c r="H4" s="26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0"/>
      <c r="X4" s="30"/>
      <c r="Y4" s="30"/>
      <c r="Z4" s="30"/>
      <c r="AA4" s="30"/>
      <c r="AB4" s="59"/>
      <c r="AC4" s="28"/>
      <c r="AD4" s="29"/>
      <c r="AE4" s="29"/>
      <c r="AF4" s="29"/>
      <c r="AG4" s="29"/>
      <c r="AH4" s="29"/>
      <c r="AI4" s="29"/>
      <c r="AJ4" s="9"/>
    </row>
    <row r="5" spans="1:36" s="74" customFormat="1" ht="15" customHeight="1" x14ac:dyDescent="0.2">
      <c r="A5" s="9"/>
      <c r="B5" s="29">
        <v>2000</v>
      </c>
      <c r="C5" s="29"/>
      <c r="D5" s="3"/>
      <c r="E5" s="29"/>
      <c r="F5" s="29"/>
      <c r="G5" s="29"/>
      <c r="H5" s="29"/>
      <c r="I5" s="29"/>
      <c r="J5" s="29"/>
      <c r="K5" s="29"/>
      <c r="L5" s="29"/>
      <c r="M5" s="29"/>
      <c r="N5" s="31"/>
      <c r="O5" s="23"/>
      <c r="P5" s="29"/>
      <c r="Q5" s="29"/>
      <c r="R5" s="29"/>
      <c r="S5" s="29"/>
      <c r="T5" s="29"/>
      <c r="U5" s="29"/>
      <c r="V5" s="23"/>
      <c r="W5" s="30"/>
      <c r="X5" s="30"/>
      <c r="Y5" s="30"/>
      <c r="Z5" s="30"/>
      <c r="AA5" s="30"/>
      <c r="AB5" s="59"/>
      <c r="AC5" s="23"/>
      <c r="AD5" s="29"/>
      <c r="AE5" s="35"/>
      <c r="AF5" s="35"/>
      <c r="AG5" s="29"/>
      <c r="AH5" s="29"/>
      <c r="AI5" s="29"/>
      <c r="AJ5" s="9"/>
    </row>
    <row r="6" spans="1:36" s="74" customFormat="1" ht="15" customHeight="1" x14ac:dyDescent="0.2">
      <c r="A6" s="9"/>
      <c r="B6" s="24">
        <v>2001</v>
      </c>
      <c r="C6" s="24" t="s">
        <v>47</v>
      </c>
      <c r="D6" s="34" t="s">
        <v>48</v>
      </c>
      <c r="E6" s="24"/>
      <c r="F6" s="25" t="s">
        <v>46</v>
      </c>
      <c r="G6" s="24"/>
      <c r="H6" s="24"/>
      <c r="I6" s="24"/>
      <c r="J6" s="24"/>
      <c r="K6" s="24"/>
      <c r="L6" s="24"/>
      <c r="M6" s="24"/>
      <c r="N6" s="27"/>
      <c r="O6" s="23"/>
      <c r="P6" s="29"/>
      <c r="Q6" s="29"/>
      <c r="R6" s="29"/>
      <c r="S6" s="29"/>
      <c r="T6" s="29"/>
      <c r="U6" s="29"/>
      <c r="V6" s="23"/>
      <c r="W6" s="30"/>
      <c r="X6" s="30"/>
      <c r="Y6" s="30"/>
      <c r="Z6" s="30"/>
      <c r="AA6" s="30"/>
      <c r="AB6" s="59"/>
      <c r="AC6" s="23"/>
      <c r="AD6" s="29"/>
      <c r="AE6" s="35"/>
      <c r="AF6" s="35"/>
      <c r="AG6" s="29"/>
      <c r="AH6" s="29"/>
      <c r="AI6" s="29"/>
      <c r="AJ6" s="9"/>
    </row>
    <row r="7" spans="1:36" s="74" customFormat="1" ht="15" customHeight="1" x14ac:dyDescent="0.25">
      <c r="A7" s="9"/>
      <c r="B7" s="29">
        <v>2002</v>
      </c>
      <c r="C7" s="29" t="s">
        <v>34</v>
      </c>
      <c r="D7" s="3" t="s">
        <v>35</v>
      </c>
      <c r="E7" s="29">
        <v>23</v>
      </c>
      <c r="F7" s="29">
        <v>0</v>
      </c>
      <c r="G7" s="29">
        <v>0</v>
      </c>
      <c r="H7" s="29">
        <v>7</v>
      </c>
      <c r="I7" s="29">
        <v>32</v>
      </c>
      <c r="J7" s="29">
        <v>28</v>
      </c>
      <c r="K7" s="29">
        <v>2</v>
      </c>
      <c r="L7" s="29">
        <v>2</v>
      </c>
      <c r="M7" s="29">
        <v>0</v>
      </c>
      <c r="N7" s="31">
        <v>0.39300000000000002</v>
      </c>
      <c r="O7" s="28"/>
      <c r="P7" s="29"/>
      <c r="Q7" s="29"/>
      <c r="R7" s="29"/>
      <c r="S7" s="29"/>
      <c r="T7" s="29"/>
      <c r="U7" s="29"/>
      <c r="V7" s="28"/>
      <c r="W7" s="30">
        <v>2</v>
      </c>
      <c r="X7" s="30">
        <v>0</v>
      </c>
      <c r="Y7" s="30">
        <v>1</v>
      </c>
      <c r="Z7" s="30">
        <v>0</v>
      </c>
      <c r="AA7" s="30">
        <v>1</v>
      </c>
      <c r="AB7" s="59">
        <v>0.25</v>
      </c>
      <c r="AC7" s="28"/>
      <c r="AD7" s="29"/>
      <c r="AE7" s="29"/>
      <c r="AF7" s="29"/>
      <c r="AG7" s="29"/>
      <c r="AH7" s="29"/>
      <c r="AI7" s="29"/>
      <c r="AJ7" s="9"/>
    </row>
    <row r="8" spans="1:36" s="74" customFormat="1" ht="15" customHeight="1" x14ac:dyDescent="0.25">
      <c r="A8" s="9"/>
      <c r="B8" s="37">
        <v>2003</v>
      </c>
      <c r="C8" s="37" t="s">
        <v>45</v>
      </c>
      <c r="D8" s="38" t="s">
        <v>35</v>
      </c>
      <c r="E8" s="39"/>
      <c r="F8" s="39" t="s">
        <v>37</v>
      </c>
      <c r="G8" s="71"/>
      <c r="H8" s="70"/>
      <c r="I8" s="38"/>
      <c r="J8" s="38"/>
      <c r="K8" s="38"/>
      <c r="L8" s="38"/>
      <c r="M8" s="37"/>
      <c r="N8" s="37"/>
      <c r="O8" s="28"/>
      <c r="P8" s="29"/>
      <c r="Q8" s="29"/>
      <c r="R8" s="29"/>
      <c r="S8" s="29"/>
      <c r="T8" s="29"/>
      <c r="U8" s="29"/>
      <c r="V8" s="28"/>
      <c r="W8" s="30"/>
      <c r="X8" s="30"/>
      <c r="Y8" s="30"/>
      <c r="Z8" s="30"/>
      <c r="AA8" s="30"/>
      <c r="AB8" s="59"/>
      <c r="AC8" s="28"/>
      <c r="AD8" s="29"/>
      <c r="AE8" s="29"/>
      <c r="AF8" s="29"/>
      <c r="AG8" s="29"/>
      <c r="AH8" s="29"/>
      <c r="AI8" s="29"/>
      <c r="AJ8" s="9"/>
    </row>
    <row r="9" spans="1:36" s="74" customFormat="1" ht="15" customHeight="1" x14ac:dyDescent="0.25">
      <c r="A9" s="9"/>
      <c r="B9" s="24">
        <v>2004</v>
      </c>
      <c r="C9" s="24" t="s">
        <v>47</v>
      </c>
      <c r="D9" s="34" t="s">
        <v>57</v>
      </c>
      <c r="E9" s="24"/>
      <c r="F9" s="25" t="s">
        <v>46</v>
      </c>
      <c r="G9" s="72"/>
      <c r="H9" s="26"/>
      <c r="I9" s="24"/>
      <c r="J9" s="24"/>
      <c r="K9" s="24"/>
      <c r="L9" s="24"/>
      <c r="M9" s="24"/>
      <c r="N9" s="27"/>
      <c r="O9" s="28"/>
      <c r="P9" s="29"/>
      <c r="Q9" s="29"/>
      <c r="R9" s="32"/>
      <c r="S9" s="29"/>
      <c r="T9" s="29"/>
      <c r="U9" s="29"/>
      <c r="V9" s="28"/>
      <c r="W9" s="30"/>
      <c r="X9" s="30"/>
      <c r="Y9" s="30"/>
      <c r="Z9" s="30"/>
      <c r="AA9" s="30"/>
      <c r="AB9" s="59"/>
      <c r="AC9" s="28"/>
      <c r="AD9" s="29"/>
      <c r="AE9" s="35"/>
      <c r="AF9" s="36"/>
      <c r="AG9" s="32"/>
      <c r="AH9" s="33"/>
      <c r="AI9" s="29"/>
      <c r="AJ9" s="9"/>
    </row>
    <row r="10" spans="1:36" s="74" customFormat="1" ht="15" customHeight="1" x14ac:dyDescent="0.25">
      <c r="A10" s="9"/>
      <c r="B10" s="37">
        <v>2005</v>
      </c>
      <c r="C10" s="37" t="s">
        <v>36</v>
      </c>
      <c r="D10" s="38" t="s">
        <v>35</v>
      </c>
      <c r="E10" s="39"/>
      <c r="F10" s="39" t="s">
        <v>37</v>
      </c>
      <c r="G10" s="71"/>
      <c r="H10" s="70"/>
      <c r="I10" s="38"/>
      <c r="J10" s="38"/>
      <c r="K10" s="38"/>
      <c r="L10" s="38"/>
      <c r="M10" s="37"/>
      <c r="N10" s="37"/>
      <c r="O10" s="28"/>
      <c r="P10" s="29"/>
      <c r="Q10" s="29"/>
      <c r="R10" s="29"/>
      <c r="S10" s="29"/>
      <c r="T10" s="29"/>
      <c r="U10" s="29"/>
      <c r="V10" s="28"/>
      <c r="W10" s="30">
        <v>7</v>
      </c>
      <c r="X10" s="30">
        <v>0</v>
      </c>
      <c r="Y10" s="30">
        <v>2</v>
      </c>
      <c r="Z10" s="30">
        <v>5</v>
      </c>
      <c r="AA10" s="30">
        <v>25</v>
      </c>
      <c r="AB10" s="59">
        <v>0.55600000000000005</v>
      </c>
      <c r="AC10" s="28"/>
      <c r="AD10" s="29"/>
      <c r="AE10" s="29"/>
      <c r="AF10" s="32"/>
      <c r="AG10" s="32"/>
      <c r="AH10" s="33"/>
      <c r="AI10" s="29"/>
      <c r="AJ10" s="9"/>
    </row>
    <row r="11" spans="1:36" s="74" customFormat="1" ht="15" customHeight="1" x14ac:dyDescent="0.25">
      <c r="A11" s="9"/>
      <c r="B11" s="37">
        <v>2006</v>
      </c>
      <c r="C11" s="37" t="s">
        <v>36</v>
      </c>
      <c r="D11" s="38" t="s">
        <v>35</v>
      </c>
      <c r="E11" s="39"/>
      <c r="F11" s="39" t="s">
        <v>37</v>
      </c>
      <c r="G11" s="71"/>
      <c r="H11" s="70"/>
      <c r="I11" s="38"/>
      <c r="J11" s="38"/>
      <c r="K11" s="38"/>
      <c r="L11" s="38"/>
      <c r="M11" s="37"/>
      <c r="N11" s="37"/>
      <c r="O11" s="28"/>
      <c r="P11" s="29"/>
      <c r="Q11" s="29"/>
      <c r="R11" s="29"/>
      <c r="S11" s="29"/>
      <c r="T11" s="29"/>
      <c r="U11" s="29"/>
      <c r="V11" s="28"/>
      <c r="W11" s="30">
        <v>7</v>
      </c>
      <c r="X11" s="30">
        <v>0</v>
      </c>
      <c r="Y11" s="30">
        <v>0</v>
      </c>
      <c r="Z11" s="30">
        <v>2</v>
      </c>
      <c r="AA11" s="30">
        <v>28</v>
      </c>
      <c r="AB11" s="59">
        <v>0.63600000000000001</v>
      </c>
      <c r="AC11" s="28"/>
      <c r="AD11" s="29"/>
      <c r="AE11" s="35"/>
      <c r="AF11" s="36"/>
      <c r="AG11" s="32"/>
      <c r="AH11" s="33"/>
      <c r="AI11" s="29"/>
      <c r="AJ11" s="9"/>
    </row>
    <row r="12" spans="1:36" s="74" customFormat="1" ht="15" customHeight="1" x14ac:dyDescent="0.25">
      <c r="A12" s="9"/>
      <c r="B12" s="37">
        <v>2007</v>
      </c>
      <c r="C12" s="37" t="s">
        <v>50</v>
      </c>
      <c r="D12" s="38" t="s">
        <v>35</v>
      </c>
      <c r="E12" s="39"/>
      <c r="F12" s="39" t="s">
        <v>37</v>
      </c>
      <c r="G12" s="71"/>
      <c r="H12" s="70"/>
      <c r="I12" s="38"/>
      <c r="J12" s="38"/>
      <c r="K12" s="38"/>
      <c r="L12" s="38"/>
      <c r="M12" s="37"/>
      <c r="N12" s="37"/>
      <c r="O12" s="28"/>
      <c r="P12" s="29"/>
      <c r="Q12" s="29"/>
      <c r="R12" s="29"/>
      <c r="S12" s="29"/>
      <c r="T12" s="29"/>
      <c r="U12" s="29"/>
      <c r="V12" s="28"/>
      <c r="W12" s="30"/>
      <c r="X12" s="30"/>
      <c r="Y12" s="30"/>
      <c r="Z12" s="30"/>
      <c r="AA12" s="30"/>
      <c r="AB12" s="59"/>
      <c r="AC12" s="28"/>
      <c r="AD12" s="29"/>
      <c r="AE12" s="29"/>
      <c r="AF12" s="32"/>
      <c r="AG12" s="32"/>
      <c r="AH12" s="33"/>
      <c r="AI12" s="29"/>
      <c r="AJ12" s="9"/>
    </row>
    <row r="13" spans="1:36" s="74" customFormat="1" ht="15" customHeight="1" x14ac:dyDescent="0.25">
      <c r="A13" s="2"/>
      <c r="B13" s="37">
        <v>2008</v>
      </c>
      <c r="C13" s="37" t="s">
        <v>36</v>
      </c>
      <c r="D13" s="38" t="s">
        <v>35</v>
      </c>
      <c r="E13" s="39"/>
      <c r="F13" s="39" t="s">
        <v>37</v>
      </c>
      <c r="G13" s="71"/>
      <c r="H13" s="70"/>
      <c r="I13" s="38"/>
      <c r="J13" s="38"/>
      <c r="K13" s="38"/>
      <c r="L13" s="38"/>
      <c r="M13" s="37"/>
      <c r="N13" s="37"/>
      <c r="O13" s="28"/>
      <c r="P13" s="29"/>
      <c r="Q13" s="29"/>
      <c r="R13" s="29"/>
      <c r="S13" s="29"/>
      <c r="T13" s="29"/>
      <c r="U13" s="29"/>
      <c r="V13" s="28"/>
      <c r="W13" s="30"/>
      <c r="X13" s="30"/>
      <c r="Y13" s="30"/>
      <c r="Z13" s="30"/>
      <c r="AA13" s="30"/>
      <c r="AB13" s="59"/>
      <c r="AC13" s="28"/>
      <c r="AD13" s="29"/>
      <c r="AE13" s="35"/>
      <c r="AF13" s="36"/>
      <c r="AG13" s="32"/>
      <c r="AH13" s="33"/>
      <c r="AI13" s="29"/>
      <c r="AJ13" s="9"/>
    </row>
    <row r="14" spans="1:36" ht="15" customHeight="1" x14ac:dyDescent="0.25">
      <c r="A14" s="9"/>
      <c r="B14" s="29">
        <v>2009</v>
      </c>
      <c r="C14" s="29"/>
      <c r="D14" s="3"/>
      <c r="E14" s="29"/>
      <c r="F14" s="29"/>
      <c r="G14" s="29"/>
      <c r="H14" s="29"/>
      <c r="I14" s="29"/>
      <c r="J14" s="29"/>
      <c r="K14" s="29"/>
      <c r="L14" s="29"/>
      <c r="M14" s="29"/>
      <c r="N14" s="31"/>
      <c r="P14" s="29"/>
      <c r="Q14" s="29"/>
      <c r="R14" s="32"/>
      <c r="S14" s="29"/>
      <c r="T14" s="29"/>
      <c r="U14" s="29"/>
      <c r="W14" s="30"/>
      <c r="X14" s="30"/>
      <c r="Y14" s="30"/>
      <c r="Z14" s="30"/>
      <c r="AA14" s="30"/>
      <c r="AB14" s="59"/>
      <c r="AD14" s="29"/>
      <c r="AE14" s="35"/>
      <c r="AF14" s="36"/>
      <c r="AG14" s="32"/>
      <c r="AH14" s="33"/>
      <c r="AI14" s="29"/>
      <c r="AJ14" s="9"/>
    </row>
    <row r="15" spans="1:36" s="74" customFormat="1" ht="15" customHeight="1" x14ac:dyDescent="0.25">
      <c r="A15" s="9"/>
      <c r="B15" s="24">
        <v>2010</v>
      </c>
      <c r="C15" s="24" t="s">
        <v>50</v>
      </c>
      <c r="D15" s="34" t="s">
        <v>49</v>
      </c>
      <c r="E15" s="24"/>
      <c r="F15" s="25" t="s">
        <v>46</v>
      </c>
      <c r="G15" s="24"/>
      <c r="H15" s="24"/>
      <c r="I15" s="24"/>
      <c r="J15" s="24"/>
      <c r="K15" s="24"/>
      <c r="L15" s="24"/>
      <c r="M15" s="24"/>
      <c r="N15" s="27"/>
      <c r="O15" s="28"/>
      <c r="P15" s="29"/>
      <c r="Q15" s="29"/>
      <c r="R15" s="32"/>
      <c r="S15" s="29"/>
      <c r="T15" s="29"/>
      <c r="U15" s="29"/>
      <c r="V15" s="28"/>
      <c r="W15" s="30"/>
      <c r="X15" s="30"/>
      <c r="Y15" s="30"/>
      <c r="Z15" s="30"/>
      <c r="AA15" s="30"/>
      <c r="AB15" s="59"/>
      <c r="AC15" s="28"/>
      <c r="AD15" s="29"/>
      <c r="AE15" s="35"/>
      <c r="AF15" s="36"/>
      <c r="AG15" s="32"/>
      <c r="AH15" s="33"/>
      <c r="AI15" s="29"/>
      <c r="AJ15" s="9"/>
    </row>
    <row r="16" spans="1:36" ht="15" customHeight="1" x14ac:dyDescent="0.25">
      <c r="A16" s="9"/>
      <c r="B16" s="24">
        <v>2011</v>
      </c>
      <c r="C16" s="24" t="s">
        <v>52</v>
      </c>
      <c r="D16" s="34" t="s">
        <v>72</v>
      </c>
      <c r="E16" s="24"/>
      <c r="F16" s="25" t="s">
        <v>46</v>
      </c>
      <c r="G16" s="24"/>
      <c r="H16" s="24"/>
      <c r="I16" s="24"/>
      <c r="J16" s="24"/>
      <c r="K16" s="24"/>
      <c r="L16" s="24"/>
      <c r="M16" s="24"/>
      <c r="N16" s="27"/>
      <c r="P16" s="29"/>
      <c r="Q16" s="29"/>
      <c r="R16" s="32"/>
      <c r="S16" s="29"/>
      <c r="T16" s="29"/>
      <c r="U16" s="29"/>
      <c r="W16" s="30"/>
      <c r="X16" s="30"/>
      <c r="Y16" s="30"/>
      <c r="Z16" s="30"/>
      <c r="AA16" s="30"/>
      <c r="AB16" s="59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23</v>
      </c>
      <c r="F17" s="18">
        <v>0</v>
      </c>
      <c r="G17" s="18">
        <v>0</v>
      </c>
      <c r="H17" s="18">
        <v>7</v>
      </c>
      <c r="I17" s="18">
        <v>32</v>
      </c>
      <c r="J17" s="18">
        <v>28</v>
      </c>
      <c r="K17" s="18">
        <v>2</v>
      </c>
      <c r="L17" s="18">
        <v>2</v>
      </c>
      <c r="M17" s="18">
        <v>0</v>
      </c>
      <c r="N17" s="40">
        <v>0.39300000000000002</v>
      </c>
      <c r="O17" s="23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0">
        <v>0</v>
      </c>
      <c r="V17" s="23"/>
      <c r="W17" s="18">
        <f>PRODUCT(E23)</f>
        <v>16</v>
      </c>
      <c r="X17" s="18">
        <f t="shared" ref="X17:AA17" si="0">PRODUCT(F23)</f>
        <v>0</v>
      </c>
      <c r="Y17" s="18">
        <f t="shared" si="0"/>
        <v>3</v>
      </c>
      <c r="Z17" s="18">
        <f t="shared" si="0"/>
        <v>7</v>
      </c>
      <c r="AA17" s="18">
        <f t="shared" si="0"/>
        <v>54</v>
      </c>
      <c r="AB17" s="40">
        <f>PRODUCT(N23)</f>
        <v>0.58099999999999996</v>
      </c>
      <c r="AC17" s="23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" t="s">
        <v>2</v>
      </c>
      <c r="C18" s="33"/>
      <c r="D18" s="41">
        <v>25.333333333333332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9"/>
    </row>
    <row r="19" spans="1:36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P19" s="42"/>
      <c r="Q19" s="45"/>
      <c r="R19" s="42"/>
      <c r="S19" s="42"/>
      <c r="T19" s="42"/>
      <c r="U19" s="42"/>
      <c r="W19" s="42"/>
      <c r="X19" s="42"/>
      <c r="Y19" s="42"/>
      <c r="Z19" s="42"/>
      <c r="AA19" s="42"/>
      <c r="AB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7" t="s">
        <v>29</v>
      </c>
      <c r="Q20" s="12"/>
      <c r="R20" s="12"/>
      <c r="S20" s="12"/>
      <c r="T20" s="48"/>
      <c r="U20" s="48"/>
      <c r="V20" s="48"/>
      <c r="W20" s="48"/>
      <c r="X20" s="48"/>
      <c r="Y20" s="48"/>
      <c r="Z20" s="48"/>
      <c r="AA20" s="12"/>
      <c r="AB20" s="12"/>
      <c r="AC20" s="48"/>
      <c r="AD20" s="12"/>
      <c r="AE20" s="12"/>
      <c r="AF20" s="12"/>
      <c r="AG20" s="12"/>
      <c r="AH20" s="12"/>
      <c r="AI20" s="49"/>
      <c r="AJ20" s="9"/>
    </row>
    <row r="21" spans="1:36" ht="15" customHeight="1" x14ac:dyDescent="0.2">
      <c r="A21" s="9"/>
      <c r="B21" s="47" t="s">
        <v>12</v>
      </c>
      <c r="C21" s="12"/>
      <c r="D21" s="49"/>
      <c r="E21" s="29">
        <v>23</v>
      </c>
      <c r="F21" s="29">
        <v>0</v>
      </c>
      <c r="G21" s="29">
        <v>0</v>
      </c>
      <c r="H21" s="29">
        <v>7</v>
      </c>
      <c r="I21" s="29">
        <v>32</v>
      </c>
      <c r="J21" s="42"/>
      <c r="K21" s="50">
        <v>0</v>
      </c>
      <c r="L21" s="50">
        <v>0.30434782608695654</v>
      </c>
      <c r="M21" s="50">
        <v>1.3913043478260869</v>
      </c>
      <c r="N21" s="51">
        <v>0.39300000000000002</v>
      </c>
      <c r="O21" s="23"/>
      <c r="P21" s="87" t="s">
        <v>9</v>
      </c>
      <c r="Q21" s="105"/>
      <c r="R21" s="88" t="s">
        <v>38</v>
      </c>
      <c r="S21" s="88"/>
      <c r="T21" s="88"/>
      <c r="U21" s="88"/>
      <c r="V21" s="88"/>
      <c r="W21" s="88"/>
      <c r="X21" s="88"/>
      <c r="Y21" s="88"/>
      <c r="Z21" s="106" t="s">
        <v>63</v>
      </c>
      <c r="AA21" s="88"/>
      <c r="AB21" s="88" t="s">
        <v>42</v>
      </c>
      <c r="AC21" s="88"/>
      <c r="AD21" s="88"/>
      <c r="AE21" s="88"/>
      <c r="AF21" s="88"/>
      <c r="AG21" s="88"/>
      <c r="AH21" s="107"/>
      <c r="AI21" s="89"/>
      <c r="AJ21" s="9"/>
    </row>
    <row r="22" spans="1:36" ht="15" customHeight="1" x14ac:dyDescent="0.2">
      <c r="A22" s="9"/>
      <c r="B22" s="52" t="s">
        <v>14</v>
      </c>
      <c r="C22" s="53"/>
      <c r="D22" s="54"/>
      <c r="E22" s="29"/>
      <c r="F22" s="29"/>
      <c r="G22" s="29"/>
      <c r="H22" s="29"/>
      <c r="I22" s="29"/>
      <c r="J22" s="42"/>
      <c r="K22" s="50"/>
      <c r="L22" s="50"/>
      <c r="M22" s="50"/>
      <c r="N22" s="51"/>
      <c r="O22" s="23"/>
      <c r="P22" s="108" t="s">
        <v>64</v>
      </c>
      <c r="Q22" s="109"/>
      <c r="R22" s="110" t="s">
        <v>40</v>
      </c>
      <c r="S22" s="110"/>
      <c r="T22" s="110"/>
      <c r="U22" s="110"/>
      <c r="V22" s="110"/>
      <c r="W22" s="110"/>
      <c r="X22" s="110"/>
      <c r="Y22" s="110"/>
      <c r="Z22" s="111" t="s">
        <v>41</v>
      </c>
      <c r="AA22" s="110"/>
      <c r="AB22" s="110" t="s">
        <v>44</v>
      </c>
      <c r="AC22" s="110"/>
      <c r="AD22" s="110"/>
      <c r="AE22" s="110"/>
      <c r="AF22" s="110"/>
      <c r="AG22" s="110"/>
      <c r="AH22" s="112"/>
      <c r="AI22" s="113"/>
      <c r="AJ22" s="9"/>
    </row>
    <row r="23" spans="1:36" ht="15" customHeight="1" x14ac:dyDescent="0.2">
      <c r="A23" s="9"/>
      <c r="B23" s="55" t="s">
        <v>15</v>
      </c>
      <c r="C23" s="56"/>
      <c r="D23" s="57"/>
      <c r="E23" s="30">
        <v>16</v>
      </c>
      <c r="F23" s="30">
        <v>0</v>
      </c>
      <c r="G23" s="30">
        <v>3</v>
      </c>
      <c r="H23" s="30">
        <v>7</v>
      </c>
      <c r="I23" s="30">
        <v>54</v>
      </c>
      <c r="J23" s="42"/>
      <c r="K23" s="58">
        <v>0.1875</v>
      </c>
      <c r="L23" s="58">
        <v>0.4375</v>
      </c>
      <c r="M23" s="58">
        <v>3.375</v>
      </c>
      <c r="N23" s="59">
        <v>0.58099999999999996</v>
      </c>
      <c r="O23" s="23"/>
      <c r="P23" s="108" t="s">
        <v>65</v>
      </c>
      <c r="Q23" s="109"/>
      <c r="R23" s="110" t="s">
        <v>39</v>
      </c>
      <c r="S23" s="110"/>
      <c r="T23" s="110"/>
      <c r="U23" s="110"/>
      <c r="V23" s="110"/>
      <c r="W23" s="110"/>
      <c r="X23" s="110"/>
      <c r="Y23" s="110"/>
      <c r="Z23" s="111" t="s">
        <v>66</v>
      </c>
      <c r="AA23" s="110"/>
      <c r="AB23" s="110" t="s">
        <v>43</v>
      </c>
      <c r="AC23" s="110"/>
      <c r="AD23" s="110"/>
      <c r="AE23" s="110"/>
      <c r="AF23" s="110"/>
      <c r="AG23" s="110"/>
      <c r="AH23" s="112"/>
      <c r="AI23" s="113"/>
    </row>
    <row r="24" spans="1:36" ht="15" customHeight="1" x14ac:dyDescent="0.2">
      <c r="A24" s="9"/>
      <c r="B24" s="60" t="s">
        <v>25</v>
      </c>
      <c r="C24" s="61"/>
      <c r="D24" s="62"/>
      <c r="E24" s="18">
        <v>39</v>
      </c>
      <c r="F24" s="18">
        <v>0</v>
      </c>
      <c r="G24" s="18">
        <v>3</v>
      </c>
      <c r="H24" s="18">
        <v>14</v>
      </c>
      <c r="I24" s="18">
        <v>86</v>
      </c>
      <c r="J24" s="42"/>
      <c r="K24" s="63">
        <v>7.6923076923076927E-2</v>
      </c>
      <c r="L24" s="63">
        <v>0.35897435897435898</v>
      </c>
      <c r="M24" s="63">
        <v>2.2051282051282053</v>
      </c>
      <c r="N24" s="40">
        <v>0.49399999999999999</v>
      </c>
      <c r="O24" s="23"/>
      <c r="P24" s="114" t="s">
        <v>10</v>
      </c>
      <c r="Q24" s="115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  <c r="AI24" s="118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23"/>
      <c r="W25" s="23"/>
      <c r="X25" s="64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 t="s">
        <v>51</v>
      </c>
      <c r="C26" s="65"/>
      <c r="D26" s="65" t="s">
        <v>53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5"/>
      <c r="R26" s="42"/>
      <c r="S26" s="42"/>
      <c r="T26" s="23"/>
      <c r="U26" s="23"/>
      <c r="V26" s="23"/>
      <c r="W26" s="23"/>
      <c r="X26" s="64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 t="s">
        <v>58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3"/>
      <c r="P27" s="42"/>
      <c r="Q27" s="45"/>
      <c r="R27" s="42"/>
      <c r="S27" s="42"/>
      <c r="T27" s="23"/>
      <c r="U27" s="23"/>
      <c r="V27" s="23"/>
      <c r="W27" s="23"/>
      <c r="X27" s="64"/>
      <c r="Y27" s="42"/>
      <c r="Z27" s="42"/>
      <c r="AA27" s="42"/>
      <c r="AB27" s="42"/>
      <c r="AC27" s="23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 t="s">
        <v>59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3"/>
      <c r="P28" s="42"/>
      <c r="Q28" s="45"/>
      <c r="R28" s="42"/>
      <c r="S28" s="42"/>
      <c r="T28" s="23"/>
      <c r="U28" s="23"/>
      <c r="V28" s="23"/>
      <c r="W28" s="23"/>
      <c r="X28" s="64"/>
      <c r="Y28" s="6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9"/>
      <c r="B29" s="42"/>
      <c r="C29" s="42"/>
      <c r="D29" s="65" t="s">
        <v>71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3"/>
      <c r="P29" s="42"/>
      <c r="Q29" s="45"/>
      <c r="R29" s="42"/>
      <c r="S29" s="42"/>
      <c r="T29" s="23"/>
      <c r="U29" s="23"/>
      <c r="V29" s="23"/>
      <c r="W29" s="23"/>
      <c r="X29" s="64"/>
      <c r="Y29" s="6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64"/>
      <c r="Y30" s="6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64"/>
      <c r="Y31" s="6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64"/>
      <c r="Y33" s="6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64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64"/>
      <c r="Y35" s="6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64"/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64"/>
      <c r="Y59" s="6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64"/>
      <c r="Y60" s="6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64"/>
      <c r="Y61" s="6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64"/>
      <c r="Y63" s="6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64"/>
      <c r="Y64" s="6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64"/>
      <c r="Y68" s="6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64"/>
      <c r="Y69" s="6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64"/>
      <c r="Y70" s="6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64"/>
      <c r="Y71" s="6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64"/>
      <c r="Y72" s="6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64"/>
      <c r="Y73" s="6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64"/>
      <c r="Y74" s="6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64"/>
      <c r="Y75" s="6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64"/>
      <c r="Y76" s="6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64"/>
      <c r="Y77" s="6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64"/>
      <c r="Y78" s="6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64"/>
      <c r="Y79" s="6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64"/>
      <c r="Y80" s="6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64"/>
      <c r="Y81" s="6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64"/>
      <c r="Y82" s="6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64"/>
      <c r="Y83" s="6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64"/>
      <c r="Y84" s="6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64"/>
      <c r="Y85" s="6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64"/>
      <c r="Y86" s="6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64"/>
      <c r="Y87" s="6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64"/>
      <c r="Y88" s="6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64"/>
      <c r="Y89" s="6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64"/>
      <c r="Y90" s="6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64"/>
      <c r="Y91" s="6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64"/>
      <c r="Y92" s="6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64"/>
      <c r="Y93" s="6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64"/>
      <c r="Y94" s="6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64"/>
      <c r="Y95" s="6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64"/>
      <c r="Y96" s="6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64"/>
      <c r="Y97" s="6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64"/>
      <c r="Y98" s="6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64"/>
      <c r="Y99" s="6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64"/>
      <c r="Y100" s="6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64"/>
      <c r="Y101" s="6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64"/>
      <c r="Y102" s="6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64"/>
      <c r="Y103" s="6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64"/>
      <c r="Y104" s="6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64"/>
      <c r="Y105" s="6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64"/>
      <c r="Y106" s="6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64"/>
      <c r="Y107" s="6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64"/>
      <c r="Y108" s="6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64"/>
      <c r="Y109" s="6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64"/>
      <c r="Y110" s="6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64"/>
      <c r="Y111" s="6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64"/>
      <c r="Y112" s="6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64"/>
      <c r="Y113" s="6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64"/>
      <c r="Y114" s="6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64"/>
      <c r="Y115" s="6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64"/>
      <c r="Y116" s="6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64"/>
      <c r="Y117" s="6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64"/>
      <c r="Y118" s="6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64"/>
      <c r="Y119" s="6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64"/>
      <c r="Y120" s="6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64"/>
      <c r="Y121" s="6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64"/>
      <c r="Y122" s="6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64"/>
      <c r="Y123" s="6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64"/>
      <c r="Y124" s="6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64"/>
      <c r="Y125" s="6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64"/>
      <c r="Y126" s="6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64"/>
      <c r="Y127" s="6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64"/>
      <c r="Y128" s="6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64"/>
      <c r="Y129" s="6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64"/>
      <c r="Y130" s="6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64"/>
      <c r="Y131" s="6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64"/>
      <c r="Y132" s="6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64"/>
      <c r="Y133" s="6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64"/>
      <c r="Y134" s="6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64"/>
      <c r="Y135" s="6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64"/>
      <c r="Y136" s="6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64"/>
      <c r="Y137" s="6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64"/>
      <c r="Y138" s="6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64"/>
      <c r="Y139" s="6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64"/>
      <c r="Y140" s="6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64"/>
      <c r="Y141" s="6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64"/>
      <c r="Y142" s="6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64"/>
      <c r="Y143" s="6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64"/>
      <c r="Y144" s="6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64"/>
      <c r="Y145" s="6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64"/>
      <c r="Y146" s="6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64"/>
      <c r="Y147" s="6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64"/>
      <c r="Y148" s="6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42"/>
      <c r="Q149" s="45"/>
      <c r="R149" s="42"/>
      <c r="S149" s="42"/>
      <c r="T149" s="23"/>
      <c r="U149" s="23"/>
      <c r="V149" s="23"/>
      <c r="W149" s="23"/>
      <c r="X149" s="64"/>
      <c r="Y149" s="6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</row>
    <row r="151" spans="1:36" ht="15" customHeight="1" x14ac:dyDescent="0.2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</row>
    <row r="152" spans="1:36" ht="15" customHeight="1" x14ac:dyDescent="0.2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</row>
    <row r="153" spans="1:36" ht="15" customHeight="1" x14ac:dyDescent="0.2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</row>
    <row r="154" spans="1:36" ht="15" customHeight="1" x14ac:dyDescent="0.2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spans="1:36" ht="15" customHeight="1" x14ac:dyDescent="0.2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</row>
    <row r="156" spans="1:36" ht="15" customHeight="1" x14ac:dyDescent="0.2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</row>
    <row r="157" spans="1:36" ht="15" customHeight="1" x14ac:dyDescent="0.2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>
      <selection activeCell="T22" sqref="T22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3" t="s">
        <v>33</v>
      </c>
      <c r="C1" s="4"/>
      <c r="D1" s="5"/>
      <c r="E1" s="6" t="s">
        <v>54</v>
      </c>
      <c r="F1" s="95"/>
      <c r="G1" s="75"/>
      <c r="H1" s="75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5"/>
      <c r="AB1" s="95"/>
      <c r="AC1" s="75"/>
      <c r="AD1" s="75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56</v>
      </c>
      <c r="C2" s="96"/>
      <c r="D2" s="97"/>
      <c r="E2" s="13" t="s">
        <v>12</v>
      </c>
      <c r="F2" s="14"/>
      <c r="G2" s="14"/>
      <c r="H2" s="14"/>
      <c r="I2" s="20"/>
      <c r="J2" s="15"/>
      <c r="K2" s="73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98" t="s">
        <v>68</v>
      </c>
      <c r="Y2" s="99"/>
      <c r="Z2" s="76"/>
      <c r="AA2" s="13" t="s">
        <v>12</v>
      </c>
      <c r="AB2" s="14"/>
      <c r="AC2" s="14"/>
      <c r="AD2" s="14"/>
      <c r="AE2" s="20"/>
      <c r="AF2" s="15"/>
      <c r="AG2" s="73"/>
      <c r="AH2" s="22" t="s">
        <v>77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7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67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67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29"/>
      <c r="D4" s="3"/>
      <c r="E4" s="29"/>
      <c r="F4" s="29"/>
      <c r="G4" s="29"/>
      <c r="H4" s="32"/>
      <c r="I4" s="29"/>
      <c r="J4" s="31"/>
      <c r="K4" s="28"/>
      <c r="L4" s="78"/>
      <c r="M4" s="18"/>
      <c r="N4" s="18"/>
      <c r="O4" s="18"/>
      <c r="P4" s="23"/>
      <c r="Q4" s="29"/>
      <c r="R4" s="29"/>
      <c r="S4" s="32"/>
      <c r="T4" s="29"/>
      <c r="U4" s="29"/>
      <c r="V4" s="32"/>
      <c r="W4" s="28"/>
      <c r="X4" s="29">
        <v>1999</v>
      </c>
      <c r="Y4" s="29" t="s">
        <v>55</v>
      </c>
      <c r="Z4" s="35" t="s">
        <v>48</v>
      </c>
      <c r="AA4" s="29"/>
      <c r="AB4" s="29"/>
      <c r="AC4" s="29"/>
      <c r="AD4" s="32"/>
      <c r="AE4" s="29"/>
      <c r="AF4" s="31"/>
      <c r="AG4" s="28"/>
      <c r="AH4" s="78"/>
      <c r="AI4" s="18"/>
      <c r="AJ4" s="18"/>
      <c r="AK4" s="18"/>
      <c r="AL4" s="23"/>
      <c r="AM4" s="29"/>
      <c r="AN4" s="29"/>
      <c r="AO4" s="32"/>
      <c r="AP4" s="29"/>
      <c r="AQ4" s="29"/>
      <c r="AR4" s="32"/>
      <c r="AS4" s="2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29"/>
      <c r="D5" s="3"/>
      <c r="E5" s="29"/>
      <c r="F5" s="29"/>
      <c r="G5" s="29"/>
      <c r="H5" s="32"/>
      <c r="I5" s="29"/>
      <c r="J5" s="31"/>
      <c r="K5" s="28"/>
      <c r="L5" s="78"/>
      <c r="M5" s="18"/>
      <c r="N5" s="18"/>
      <c r="O5" s="18"/>
      <c r="P5" s="23"/>
      <c r="Q5" s="29"/>
      <c r="R5" s="29"/>
      <c r="S5" s="32"/>
      <c r="T5" s="29"/>
      <c r="U5" s="29"/>
      <c r="V5" s="32"/>
      <c r="W5" s="28"/>
      <c r="X5" s="29">
        <v>2000</v>
      </c>
      <c r="Y5" s="29"/>
      <c r="Z5" s="3"/>
      <c r="AA5" s="29"/>
      <c r="AB5" s="29"/>
      <c r="AC5" s="29"/>
      <c r="AD5" s="32"/>
      <c r="AE5" s="29"/>
      <c r="AF5" s="31"/>
      <c r="AG5" s="28"/>
      <c r="AH5" s="78"/>
      <c r="AI5" s="18"/>
      <c r="AJ5" s="18"/>
      <c r="AK5" s="18"/>
      <c r="AL5" s="23"/>
      <c r="AM5" s="29"/>
      <c r="AN5" s="29"/>
      <c r="AO5" s="32"/>
      <c r="AP5" s="29"/>
      <c r="AQ5" s="29"/>
      <c r="AR5" s="32"/>
      <c r="AS5" s="2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29"/>
      <c r="D6" s="3"/>
      <c r="E6" s="29"/>
      <c r="F6" s="29"/>
      <c r="G6" s="29"/>
      <c r="H6" s="32"/>
      <c r="I6" s="29"/>
      <c r="J6" s="31"/>
      <c r="K6" s="28"/>
      <c r="L6" s="16"/>
      <c r="M6" s="18"/>
      <c r="N6" s="18"/>
      <c r="O6" s="18"/>
      <c r="Q6" s="29"/>
      <c r="R6" s="29"/>
      <c r="S6" s="32"/>
      <c r="T6" s="29"/>
      <c r="U6" s="29"/>
      <c r="V6" s="32"/>
      <c r="W6" s="28"/>
      <c r="X6" s="29">
        <v>2001</v>
      </c>
      <c r="Y6" s="29" t="s">
        <v>47</v>
      </c>
      <c r="Z6" s="3" t="s">
        <v>48</v>
      </c>
      <c r="AA6" s="29">
        <v>15</v>
      </c>
      <c r="AB6" s="29">
        <v>1</v>
      </c>
      <c r="AC6" s="29">
        <v>4</v>
      </c>
      <c r="AD6" s="29">
        <v>13</v>
      </c>
      <c r="AE6" s="29">
        <v>61</v>
      </c>
      <c r="AF6" s="51">
        <v>0.57540000000000002</v>
      </c>
      <c r="AG6" s="23">
        <v>106</v>
      </c>
      <c r="AH6" s="16"/>
      <c r="AI6" s="18"/>
      <c r="AJ6" s="18"/>
      <c r="AK6" s="18"/>
      <c r="AM6" s="29"/>
      <c r="AN6" s="29"/>
      <c r="AO6" s="32"/>
      <c r="AP6" s="29"/>
      <c r="AQ6" s="29"/>
      <c r="AR6" s="32"/>
      <c r="AS6" s="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29"/>
      <c r="D7" s="3"/>
      <c r="E7" s="29"/>
      <c r="F7" s="29"/>
      <c r="G7" s="29"/>
      <c r="H7" s="32"/>
      <c r="I7" s="29"/>
      <c r="J7" s="31"/>
      <c r="K7" s="28"/>
      <c r="L7" s="78"/>
      <c r="M7" s="18"/>
      <c r="N7" s="18"/>
      <c r="O7" s="18"/>
      <c r="Q7" s="29"/>
      <c r="R7" s="29"/>
      <c r="S7" s="32"/>
      <c r="T7" s="29"/>
      <c r="U7" s="29"/>
      <c r="V7" s="32"/>
      <c r="W7" s="28"/>
      <c r="X7" s="29"/>
      <c r="Y7" s="33"/>
      <c r="Z7" s="3"/>
      <c r="AA7" s="29"/>
      <c r="AB7" s="29"/>
      <c r="AC7" s="29"/>
      <c r="AD7" s="32"/>
      <c r="AE7" s="29"/>
      <c r="AF7" s="31"/>
      <c r="AG7" s="28"/>
      <c r="AH7" s="78"/>
      <c r="AI7" s="18"/>
      <c r="AJ7" s="18"/>
      <c r="AK7" s="18"/>
      <c r="AM7" s="29"/>
      <c r="AN7" s="29"/>
      <c r="AO7" s="32"/>
      <c r="AP7" s="29"/>
      <c r="AQ7" s="29"/>
      <c r="AR7" s="32"/>
      <c r="AS7" s="2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2003</v>
      </c>
      <c r="C8" s="32" t="s">
        <v>45</v>
      </c>
      <c r="D8" s="3" t="s">
        <v>35</v>
      </c>
      <c r="E8" s="29">
        <v>14</v>
      </c>
      <c r="F8" s="29">
        <v>1</v>
      </c>
      <c r="G8" s="32">
        <v>0</v>
      </c>
      <c r="H8" s="29">
        <v>10</v>
      </c>
      <c r="I8" s="29">
        <v>25</v>
      </c>
      <c r="J8" s="31">
        <v>0.43099999999999999</v>
      </c>
      <c r="K8" s="23">
        <v>58</v>
      </c>
      <c r="L8" s="78"/>
      <c r="M8" s="16"/>
      <c r="N8" s="16"/>
      <c r="O8" s="18"/>
      <c r="P8" s="23"/>
      <c r="Q8" s="29"/>
      <c r="R8" s="29"/>
      <c r="S8" s="32"/>
      <c r="T8" s="29"/>
      <c r="U8" s="29"/>
      <c r="V8" s="32"/>
      <c r="W8" s="28"/>
      <c r="X8" s="29">
        <v>2003</v>
      </c>
      <c r="Y8" s="29" t="s">
        <v>52</v>
      </c>
      <c r="Z8" s="3" t="s">
        <v>73</v>
      </c>
      <c r="AA8" s="29">
        <v>2</v>
      </c>
      <c r="AB8" s="29">
        <v>0</v>
      </c>
      <c r="AC8" s="29">
        <v>1</v>
      </c>
      <c r="AD8" s="29">
        <v>7</v>
      </c>
      <c r="AE8" s="29">
        <v>13</v>
      </c>
      <c r="AF8" s="51">
        <v>0.76470000000000005</v>
      </c>
      <c r="AG8" s="23">
        <v>17</v>
      </c>
      <c r="AH8" s="16"/>
      <c r="AI8" s="16"/>
      <c r="AJ8" s="16"/>
      <c r="AK8" s="18"/>
      <c r="AL8" s="23"/>
      <c r="AM8" s="29">
        <v>5</v>
      </c>
      <c r="AN8" s="29">
        <v>1</v>
      </c>
      <c r="AO8" s="29">
        <v>2</v>
      </c>
      <c r="AP8" s="29">
        <v>6</v>
      </c>
      <c r="AQ8" s="29">
        <v>17</v>
      </c>
      <c r="AR8" s="104">
        <v>0.54830000000000001</v>
      </c>
      <c r="AS8" s="1">
        <v>31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29"/>
      <c r="D9" s="3"/>
      <c r="E9" s="29"/>
      <c r="F9" s="29"/>
      <c r="G9" s="29"/>
      <c r="H9" s="32"/>
      <c r="I9" s="29"/>
      <c r="J9" s="31"/>
      <c r="K9" s="28"/>
      <c r="L9" s="16"/>
      <c r="M9" s="16"/>
      <c r="N9" s="16"/>
      <c r="O9" s="18"/>
      <c r="P9" s="23"/>
      <c r="Q9" s="29"/>
      <c r="R9" s="29"/>
      <c r="S9" s="32"/>
      <c r="T9" s="29"/>
      <c r="U9" s="29"/>
      <c r="V9" s="32"/>
      <c r="W9" s="28"/>
      <c r="X9" s="29">
        <v>2004</v>
      </c>
      <c r="Y9" s="29" t="s">
        <v>47</v>
      </c>
      <c r="Z9" s="3" t="s">
        <v>57</v>
      </c>
      <c r="AA9" s="29">
        <v>15</v>
      </c>
      <c r="AB9" s="29">
        <v>0</v>
      </c>
      <c r="AC9" s="29">
        <v>4</v>
      </c>
      <c r="AD9" s="29">
        <v>12</v>
      </c>
      <c r="AE9" s="29">
        <v>61</v>
      </c>
      <c r="AF9" s="51">
        <v>0.55959999999999999</v>
      </c>
      <c r="AG9" s="23">
        <v>109</v>
      </c>
      <c r="AH9" s="16"/>
      <c r="AI9" s="16"/>
      <c r="AJ9" s="18"/>
      <c r="AK9" s="18"/>
      <c r="AM9" s="29"/>
      <c r="AN9" s="29"/>
      <c r="AO9" s="32"/>
      <c r="AP9" s="29"/>
      <c r="AQ9" s="29"/>
      <c r="AR9" s="32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2005</v>
      </c>
      <c r="C10" s="32" t="s">
        <v>36</v>
      </c>
      <c r="D10" s="3" t="s">
        <v>35</v>
      </c>
      <c r="E10" s="29">
        <v>22</v>
      </c>
      <c r="F10" s="29">
        <v>0</v>
      </c>
      <c r="G10" s="32">
        <v>2</v>
      </c>
      <c r="H10" s="29">
        <v>16</v>
      </c>
      <c r="I10" s="29">
        <v>71</v>
      </c>
      <c r="J10" s="31">
        <v>0.55500000000000005</v>
      </c>
      <c r="K10" s="23">
        <v>128</v>
      </c>
      <c r="L10" s="78"/>
      <c r="M10" s="18"/>
      <c r="N10" s="18"/>
      <c r="O10" s="18"/>
      <c r="Q10" s="29">
        <v>2</v>
      </c>
      <c r="R10" s="29">
        <v>0</v>
      </c>
      <c r="S10" s="29">
        <v>0</v>
      </c>
      <c r="T10" s="29">
        <v>0</v>
      </c>
      <c r="U10" s="29">
        <v>10</v>
      </c>
      <c r="V10" s="31">
        <v>0.66700000000000004</v>
      </c>
      <c r="W10" s="28">
        <v>15</v>
      </c>
      <c r="X10" s="29">
        <v>2005</v>
      </c>
      <c r="Y10" s="29" t="s">
        <v>47</v>
      </c>
      <c r="Z10" s="3" t="s">
        <v>48</v>
      </c>
      <c r="AA10" s="29">
        <v>1</v>
      </c>
      <c r="AB10" s="29">
        <v>0</v>
      </c>
      <c r="AC10" s="29">
        <v>0</v>
      </c>
      <c r="AD10" s="29">
        <v>2</v>
      </c>
      <c r="AE10" s="29">
        <v>7</v>
      </c>
      <c r="AF10" s="51">
        <v>0.63629999999999998</v>
      </c>
      <c r="AG10" s="23">
        <v>11</v>
      </c>
      <c r="AH10" s="16"/>
      <c r="AI10" s="18"/>
      <c r="AJ10" s="18"/>
      <c r="AK10" s="18"/>
      <c r="AM10" s="29"/>
      <c r="AN10" s="29"/>
      <c r="AO10" s="32"/>
      <c r="AP10" s="29"/>
      <c r="AQ10" s="29"/>
      <c r="AR10" s="32"/>
      <c r="AS10" s="2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2006</v>
      </c>
      <c r="C11" s="32" t="s">
        <v>36</v>
      </c>
      <c r="D11" s="3" t="s">
        <v>35</v>
      </c>
      <c r="E11" s="29">
        <v>22</v>
      </c>
      <c r="F11" s="29">
        <v>0</v>
      </c>
      <c r="G11" s="32">
        <v>0</v>
      </c>
      <c r="H11" s="29">
        <v>16</v>
      </c>
      <c r="I11" s="29">
        <v>76</v>
      </c>
      <c r="J11" s="31">
        <v>0.54700000000000004</v>
      </c>
      <c r="K11" s="23">
        <v>139</v>
      </c>
      <c r="L11" s="78"/>
      <c r="M11" s="18"/>
      <c r="N11" s="18"/>
      <c r="O11" s="18"/>
      <c r="Q11" s="29">
        <v>2</v>
      </c>
      <c r="R11" s="29">
        <v>0</v>
      </c>
      <c r="S11" s="29">
        <v>0</v>
      </c>
      <c r="T11" s="29">
        <v>4</v>
      </c>
      <c r="U11" s="29">
        <v>8</v>
      </c>
      <c r="V11" s="31">
        <v>0.66700000000000004</v>
      </c>
      <c r="W11" s="28">
        <v>12</v>
      </c>
      <c r="X11" s="29"/>
      <c r="Y11" s="33"/>
      <c r="Z11" s="3"/>
      <c r="AA11" s="29"/>
      <c r="AB11" s="29"/>
      <c r="AC11" s="29"/>
      <c r="AD11" s="32"/>
      <c r="AE11" s="29"/>
      <c r="AF11" s="31"/>
      <c r="AG11" s="28"/>
      <c r="AH11" s="78"/>
      <c r="AI11" s="18"/>
      <c r="AJ11" s="18"/>
      <c r="AK11" s="18"/>
      <c r="AM11" s="29"/>
      <c r="AN11" s="29"/>
      <c r="AO11" s="32"/>
      <c r="AP11" s="29"/>
      <c r="AQ11" s="29"/>
      <c r="AR11" s="32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2007</v>
      </c>
      <c r="C12" s="32" t="s">
        <v>50</v>
      </c>
      <c r="D12" s="3" t="s">
        <v>35</v>
      </c>
      <c r="E12" s="29">
        <v>14</v>
      </c>
      <c r="F12" s="29">
        <v>0</v>
      </c>
      <c r="G12" s="32">
        <v>9</v>
      </c>
      <c r="H12" s="29">
        <v>9</v>
      </c>
      <c r="I12" s="29">
        <v>41</v>
      </c>
      <c r="J12" s="31">
        <v>0.50600000000000001</v>
      </c>
      <c r="K12" s="23">
        <v>81</v>
      </c>
      <c r="L12" s="78"/>
      <c r="M12" s="18"/>
      <c r="N12" s="18"/>
      <c r="O12" s="18"/>
      <c r="Q12" s="29"/>
      <c r="R12" s="29"/>
      <c r="S12" s="32"/>
      <c r="T12" s="29"/>
      <c r="U12" s="29"/>
      <c r="V12" s="32"/>
      <c r="W12" s="28"/>
      <c r="X12" s="29"/>
      <c r="Y12" s="33"/>
      <c r="Z12" s="3"/>
      <c r="AA12" s="29"/>
      <c r="AB12" s="29"/>
      <c r="AC12" s="29"/>
      <c r="AD12" s="32"/>
      <c r="AE12" s="29"/>
      <c r="AF12" s="31"/>
      <c r="AG12" s="28"/>
      <c r="AH12" s="78"/>
      <c r="AI12" s="18"/>
      <c r="AJ12" s="18"/>
      <c r="AK12" s="18"/>
      <c r="AM12" s="35"/>
      <c r="AN12" s="29"/>
      <c r="AO12" s="32"/>
      <c r="AP12" s="29"/>
      <c r="AQ12" s="29"/>
      <c r="AR12" s="32"/>
      <c r="AS12" s="2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2008</v>
      </c>
      <c r="C13" s="32" t="s">
        <v>36</v>
      </c>
      <c r="D13" s="3" t="s">
        <v>35</v>
      </c>
      <c r="E13" s="29">
        <v>22</v>
      </c>
      <c r="F13" s="29">
        <v>1</v>
      </c>
      <c r="G13" s="32">
        <v>9</v>
      </c>
      <c r="H13" s="29">
        <v>10</v>
      </c>
      <c r="I13" s="29">
        <v>64</v>
      </c>
      <c r="J13" s="31">
        <v>0.52</v>
      </c>
      <c r="K13" s="73">
        <v>123</v>
      </c>
      <c r="L13" s="78"/>
      <c r="M13" s="18"/>
      <c r="N13" s="18"/>
      <c r="O13" s="18"/>
      <c r="Q13" s="29"/>
      <c r="R13" s="29"/>
      <c r="S13" s="32"/>
      <c r="T13" s="29"/>
      <c r="U13" s="29"/>
      <c r="V13" s="32"/>
      <c r="W13" s="28"/>
      <c r="X13" s="29"/>
      <c r="Y13" s="33"/>
      <c r="Z13" s="3"/>
      <c r="AA13" s="29"/>
      <c r="AB13" s="29"/>
      <c r="AC13" s="29"/>
      <c r="AD13" s="32"/>
      <c r="AE13" s="29"/>
      <c r="AF13" s="31"/>
      <c r="AG13" s="28"/>
      <c r="AH13" s="78"/>
      <c r="AI13" s="18"/>
      <c r="AJ13" s="18"/>
      <c r="AK13" s="18"/>
      <c r="AM13" s="35"/>
      <c r="AN13" s="29"/>
      <c r="AO13" s="32"/>
      <c r="AP13" s="29"/>
      <c r="AQ13" s="29"/>
      <c r="AR13" s="32"/>
      <c r="AS13" s="2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/>
      <c r="C14" s="29"/>
      <c r="D14" s="3"/>
      <c r="E14" s="29"/>
      <c r="F14" s="29"/>
      <c r="G14" s="29"/>
      <c r="H14" s="32"/>
      <c r="I14" s="29"/>
      <c r="J14" s="31"/>
      <c r="K14" s="28"/>
      <c r="L14" s="16"/>
      <c r="M14" s="18"/>
      <c r="N14" s="18"/>
      <c r="O14" s="18"/>
      <c r="Q14" s="35"/>
      <c r="R14" s="29"/>
      <c r="S14" s="32"/>
      <c r="T14" s="29"/>
      <c r="U14" s="29"/>
      <c r="V14" s="32"/>
      <c r="W14" s="28"/>
      <c r="X14" s="29"/>
      <c r="Y14" s="33"/>
      <c r="Z14" s="3"/>
      <c r="AA14" s="29"/>
      <c r="AB14" s="29"/>
      <c r="AC14" s="29"/>
      <c r="AD14" s="32"/>
      <c r="AE14" s="29"/>
      <c r="AF14" s="31"/>
      <c r="AG14" s="28"/>
      <c r="AH14" s="78"/>
      <c r="AI14" s="18"/>
      <c r="AJ14" s="18"/>
      <c r="AK14" s="18"/>
      <c r="AM14" s="35"/>
      <c r="AN14" s="29"/>
      <c r="AO14" s="32"/>
      <c r="AP14" s="29"/>
      <c r="AQ14" s="29"/>
      <c r="AR14" s="32"/>
      <c r="AS14" s="28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/>
      <c r="C15" s="29"/>
      <c r="D15" s="3"/>
      <c r="E15" s="29"/>
      <c r="F15" s="29"/>
      <c r="G15" s="29"/>
      <c r="H15" s="32"/>
      <c r="I15" s="29"/>
      <c r="J15" s="31"/>
      <c r="K15" s="28"/>
      <c r="L15" s="16"/>
      <c r="M15" s="16"/>
      <c r="N15" s="18" t="s">
        <v>45</v>
      </c>
      <c r="O15" s="18" t="s">
        <v>74</v>
      </c>
      <c r="P15" s="23"/>
      <c r="Q15" s="29"/>
      <c r="R15" s="29"/>
      <c r="S15" s="32"/>
      <c r="T15" s="29"/>
      <c r="U15" s="29"/>
      <c r="V15" s="32"/>
      <c r="W15" s="28"/>
      <c r="X15" s="29">
        <v>2010</v>
      </c>
      <c r="Y15" s="29" t="s">
        <v>50</v>
      </c>
      <c r="Z15" s="3" t="s">
        <v>49</v>
      </c>
      <c r="AA15" s="29">
        <v>15</v>
      </c>
      <c r="AB15" s="29">
        <v>4</v>
      </c>
      <c r="AC15" s="29">
        <v>12</v>
      </c>
      <c r="AD15" s="29">
        <v>26</v>
      </c>
      <c r="AE15" s="29">
        <v>83</v>
      </c>
      <c r="AF15" s="51">
        <v>0.68030000000000002</v>
      </c>
      <c r="AG15" s="23">
        <v>122</v>
      </c>
      <c r="AH15" s="16"/>
      <c r="AI15" s="16"/>
      <c r="AJ15" s="18" t="s">
        <v>45</v>
      </c>
      <c r="AK15" s="18" t="s">
        <v>74</v>
      </c>
      <c r="AL15" s="23"/>
      <c r="AM15" s="29">
        <v>7</v>
      </c>
      <c r="AN15" s="29">
        <v>0</v>
      </c>
      <c r="AO15" s="29">
        <v>0</v>
      </c>
      <c r="AP15" s="29">
        <v>10</v>
      </c>
      <c r="AQ15" s="29">
        <v>33</v>
      </c>
      <c r="AR15" s="104">
        <v>0.64700000000000002</v>
      </c>
      <c r="AS15" s="1">
        <v>51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/>
      <c r="C16" s="29"/>
      <c r="D16" s="3"/>
      <c r="E16" s="29"/>
      <c r="F16" s="29"/>
      <c r="G16" s="29"/>
      <c r="H16" s="32"/>
      <c r="I16" s="29"/>
      <c r="J16" s="31"/>
      <c r="K16" s="28"/>
      <c r="L16" s="16"/>
      <c r="M16" s="16"/>
      <c r="N16" s="16"/>
      <c r="O16" s="18"/>
      <c r="P16" s="23"/>
      <c r="Q16" s="29"/>
      <c r="R16" s="29"/>
      <c r="S16" s="32"/>
      <c r="T16" s="29"/>
      <c r="U16" s="29"/>
      <c r="V16" s="32"/>
      <c r="W16" s="28"/>
      <c r="X16" s="29">
        <v>2011</v>
      </c>
      <c r="Y16" s="29" t="s">
        <v>52</v>
      </c>
      <c r="Z16" s="3" t="s">
        <v>72</v>
      </c>
      <c r="AA16" s="29">
        <v>15</v>
      </c>
      <c r="AB16" s="29">
        <v>0</v>
      </c>
      <c r="AC16" s="29">
        <v>1</v>
      </c>
      <c r="AD16" s="29">
        <v>28</v>
      </c>
      <c r="AE16" s="29">
        <v>74</v>
      </c>
      <c r="AF16" s="51">
        <v>0.73260000000000003</v>
      </c>
      <c r="AG16" s="23">
        <v>101</v>
      </c>
      <c r="AH16" s="16"/>
      <c r="AI16" s="16"/>
      <c r="AJ16" s="16"/>
      <c r="AK16" s="18"/>
      <c r="AL16" s="23"/>
      <c r="AM16" s="29">
        <v>5</v>
      </c>
      <c r="AN16" s="29">
        <v>1</v>
      </c>
      <c r="AO16" s="29">
        <v>0</v>
      </c>
      <c r="AP16" s="29">
        <v>6</v>
      </c>
      <c r="AQ16" s="29">
        <v>32</v>
      </c>
      <c r="AR16" s="104">
        <v>0.84209999999999996</v>
      </c>
      <c r="AS16" s="1">
        <v>38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100" t="s">
        <v>70</v>
      </c>
      <c r="C17" s="101"/>
      <c r="D17" s="102"/>
      <c r="E17" s="82">
        <f>SUM(E4:E16)</f>
        <v>94</v>
      </c>
      <c r="F17" s="82">
        <f>SUM(F4:F16)</f>
        <v>2</v>
      </c>
      <c r="G17" s="82">
        <f>SUM(G4:G16)</f>
        <v>20</v>
      </c>
      <c r="H17" s="82">
        <f>SUM(H4:H16)</f>
        <v>61</v>
      </c>
      <c r="I17" s="82">
        <f>SUM(I4:I16)</f>
        <v>277</v>
      </c>
      <c r="J17" s="83">
        <f>PRODUCT(I17/K17)</f>
        <v>0.52362948960302458</v>
      </c>
      <c r="K17" s="73">
        <f>SUM(K4:K16)</f>
        <v>529</v>
      </c>
      <c r="L17" s="22"/>
      <c r="M17" s="20"/>
      <c r="N17" s="84"/>
      <c r="O17" s="85"/>
      <c r="P17" s="23"/>
      <c r="Q17" s="82">
        <f>SUM(Q4:Q16)</f>
        <v>4</v>
      </c>
      <c r="R17" s="82">
        <f>SUM(R4:R16)</f>
        <v>0</v>
      </c>
      <c r="S17" s="82">
        <f>SUM(S4:S16)</f>
        <v>0</v>
      </c>
      <c r="T17" s="82">
        <f>SUM(T4:T16)</f>
        <v>4</v>
      </c>
      <c r="U17" s="82">
        <f>SUM(U4:U16)</f>
        <v>18</v>
      </c>
      <c r="V17" s="40">
        <f>PRODUCT(U17/W17)</f>
        <v>0.66666666666666663</v>
      </c>
      <c r="W17" s="73">
        <f>SUM(W4:W16)</f>
        <v>27</v>
      </c>
      <c r="X17" s="16" t="s">
        <v>70</v>
      </c>
      <c r="Y17" s="17"/>
      <c r="Z17" s="15"/>
      <c r="AA17" s="82">
        <f>SUM(AA4:AA16)</f>
        <v>63</v>
      </c>
      <c r="AB17" s="82">
        <f>SUM(AB4:AB16)</f>
        <v>5</v>
      </c>
      <c r="AC17" s="82">
        <f>SUM(AC4:AC16)</f>
        <v>22</v>
      </c>
      <c r="AD17" s="82">
        <f>SUM(AD4:AD16)</f>
        <v>88</v>
      </c>
      <c r="AE17" s="82">
        <f>SUM(AE4:AE16)</f>
        <v>299</v>
      </c>
      <c r="AF17" s="83">
        <f>PRODUCT(AE17/AG17)</f>
        <v>0.64163090128755362</v>
      </c>
      <c r="AG17" s="73">
        <f>SUM(AG4:AG16)</f>
        <v>466</v>
      </c>
      <c r="AH17" s="22"/>
      <c r="AI17" s="20"/>
      <c r="AJ17" s="84"/>
      <c r="AK17" s="85"/>
      <c r="AL17" s="23"/>
      <c r="AM17" s="82">
        <f>SUM(AM4:AM16)</f>
        <v>17</v>
      </c>
      <c r="AN17" s="82">
        <f>SUM(AN4:AN16)</f>
        <v>2</v>
      </c>
      <c r="AO17" s="82">
        <f>SUM(AO4:AO16)</f>
        <v>2</v>
      </c>
      <c r="AP17" s="82">
        <f>SUM(AP4:AP16)</f>
        <v>22</v>
      </c>
      <c r="AQ17" s="82">
        <f>SUM(AQ4:AQ16)</f>
        <v>82</v>
      </c>
      <c r="AR17" s="40">
        <f>PRODUCT(AQ17/AS17)</f>
        <v>0.68333333333333335</v>
      </c>
      <c r="AS17" s="77">
        <f>SUM(AS4:AS16)</f>
        <v>120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8"/>
      <c r="L18" s="23"/>
      <c r="M18" s="23"/>
      <c r="N18" s="23"/>
      <c r="O18" s="23"/>
      <c r="P18" s="42"/>
      <c r="Q18" s="42"/>
      <c r="R18" s="45"/>
      <c r="S18" s="42"/>
      <c r="T18" s="42"/>
      <c r="U18" s="23"/>
      <c r="V18" s="23"/>
      <c r="W18" s="28"/>
      <c r="X18" s="42"/>
      <c r="Y18" s="42"/>
      <c r="Z18" s="42"/>
      <c r="AA18" s="42"/>
      <c r="AB18" s="42"/>
      <c r="AC18" s="42"/>
      <c r="AD18" s="42"/>
      <c r="AE18" s="42"/>
      <c r="AF18" s="43"/>
      <c r="AG18" s="28"/>
      <c r="AH18" s="23"/>
      <c r="AI18" s="23"/>
      <c r="AJ18" s="23"/>
      <c r="AK18" s="23"/>
      <c r="AL18" s="42"/>
      <c r="AM18" s="42"/>
      <c r="AN18" s="45"/>
      <c r="AO18" s="42"/>
      <c r="AP18" s="42"/>
      <c r="AQ18" s="23"/>
      <c r="AR18" s="23"/>
      <c r="AS18" s="28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87" t="s">
        <v>69</v>
      </c>
      <c r="C19" s="88"/>
      <c r="D19" s="89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3"/>
      <c r="L19" s="18" t="s">
        <v>26</v>
      </c>
      <c r="M19" s="18" t="s">
        <v>27</v>
      </c>
      <c r="N19" s="18" t="s">
        <v>78</v>
      </c>
      <c r="O19" s="18" t="s">
        <v>79</v>
      </c>
      <c r="Q19" s="45"/>
      <c r="R19" s="45" t="s">
        <v>51</v>
      </c>
      <c r="S19" s="45"/>
      <c r="T19" s="65" t="s">
        <v>53</v>
      </c>
      <c r="U19" s="23"/>
      <c r="V19" s="28"/>
      <c r="W19" s="28"/>
      <c r="X19" s="86"/>
      <c r="Y19" s="86"/>
      <c r="Z19" s="86"/>
      <c r="AA19" s="86"/>
      <c r="AB19" s="86"/>
      <c r="AC19" s="42"/>
      <c r="AD19" s="42"/>
      <c r="AE19" s="42"/>
      <c r="AF19" s="42"/>
      <c r="AG19" s="42"/>
      <c r="AH19" s="42"/>
      <c r="AI19" s="42"/>
      <c r="AJ19" s="42"/>
      <c r="AK19" s="42"/>
      <c r="AM19" s="28"/>
      <c r="AN19" s="86"/>
      <c r="AO19" s="86"/>
      <c r="AP19" s="86"/>
      <c r="AQ19" s="86"/>
      <c r="AR19" s="86"/>
      <c r="AS19" s="86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7" t="s">
        <v>11</v>
      </c>
      <c r="C20" s="12"/>
      <c r="D20" s="49"/>
      <c r="E20" s="90">
        <v>39</v>
      </c>
      <c r="F20" s="90">
        <v>0</v>
      </c>
      <c r="G20" s="90">
        <v>3</v>
      </c>
      <c r="H20" s="90">
        <v>14</v>
      </c>
      <c r="I20" s="90">
        <v>86</v>
      </c>
      <c r="J20" s="103">
        <v>0.49399999999999999</v>
      </c>
      <c r="K20" s="42">
        <f>PRODUCT(I20/J20)</f>
        <v>174.08906882591094</v>
      </c>
      <c r="L20" s="91">
        <f>PRODUCT((F20+G20)/E20)</f>
        <v>7.6923076923076927E-2</v>
      </c>
      <c r="M20" s="91">
        <f>PRODUCT(H20/E20)</f>
        <v>0.35897435897435898</v>
      </c>
      <c r="N20" s="91">
        <f>PRODUCT((F20+G20+H20)/E20)</f>
        <v>0.4358974358974359</v>
      </c>
      <c r="O20" s="91">
        <f>PRODUCT(I20/E20)</f>
        <v>2.2051282051282053</v>
      </c>
      <c r="Q20" s="45"/>
      <c r="R20" s="45"/>
      <c r="S20" s="45"/>
      <c r="T20" s="42" t="s">
        <v>58</v>
      </c>
      <c r="U20" s="42"/>
      <c r="V20" s="42"/>
      <c r="W20" s="42"/>
      <c r="X20" s="45"/>
      <c r="Y20" s="45"/>
      <c r="Z20" s="45"/>
      <c r="AA20" s="45"/>
      <c r="AB20" s="45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79" t="s">
        <v>56</v>
      </c>
      <c r="C21" s="80"/>
      <c r="D21" s="81"/>
      <c r="E21" s="90">
        <f>PRODUCT(E17+Q17)</f>
        <v>98</v>
      </c>
      <c r="F21" s="90">
        <f>PRODUCT(F17+R17)</f>
        <v>2</v>
      </c>
      <c r="G21" s="90">
        <f>PRODUCT(G17+S17)</f>
        <v>20</v>
      </c>
      <c r="H21" s="90">
        <f>PRODUCT(H17+T17)</f>
        <v>65</v>
      </c>
      <c r="I21" s="90">
        <f>PRODUCT(I17+U17)</f>
        <v>295</v>
      </c>
      <c r="J21" s="103">
        <f>PRODUCT(I21/K21)</f>
        <v>0.53057553956834536</v>
      </c>
      <c r="K21" s="42">
        <f>PRODUCT(K17+W17)</f>
        <v>556</v>
      </c>
      <c r="L21" s="91">
        <f>PRODUCT((F21+G21)/E21)</f>
        <v>0.22448979591836735</v>
      </c>
      <c r="M21" s="91">
        <f>PRODUCT(H21/E21)</f>
        <v>0.66326530612244894</v>
      </c>
      <c r="N21" s="91">
        <f>PRODUCT((F21+G21+H21)/E21)</f>
        <v>0.88775510204081631</v>
      </c>
      <c r="O21" s="91">
        <f>PRODUCT(I21/E21)</f>
        <v>3.010204081632653</v>
      </c>
      <c r="Q21" s="45"/>
      <c r="R21" s="45"/>
      <c r="S21" s="45"/>
      <c r="T21" s="42" t="s">
        <v>59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5" t="s">
        <v>68</v>
      </c>
      <c r="C22" s="72"/>
      <c r="D22" s="26"/>
      <c r="E22" s="90">
        <f>PRODUCT(AA17+AM17)</f>
        <v>80</v>
      </c>
      <c r="F22" s="90">
        <f>PRODUCT(AB17+AN17)</f>
        <v>7</v>
      </c>
      <c r="G22" s="90">
        <f>PRODUCT(AC17+AO17)</f>
        <v>24</v>
      </c>
      <c r="H22" s="90">
        <f>PRODUCT(AD17+AP17)</f>
        <v>110</v>
      </c>
      <c r="I22" s="90">
        <f>PRODUCT(AE17+AQ17)</f>
        <v>381</v>
      </c>
      <c r="J22" s="103">
        <f>PRODUCT(I22/K22)</f>
        <v>0.65017064846416384</v>
      </c>
      <c r="K22" s="23">
        <f>PRODUCT(AG17+AS17)</f>
        <v>586</v>
      </c>
      <c r="L22" s="91">
        <f>PRODUCT((F22+G22)/E22)</f>
        <v>0.38750000000000001</v>
      </c>
      <c r="M22" s="91">
        <f>PRODUCT(H22/E22)</f>
        <v>1.375</v>
      </c>
      <c r="N22" s="91">
        <f>PRODUCT((F22+G22+H22)/E22)</f>
        <v>1.7625</v>
      </c>
      <c r="O22" s="91">
        <f>PRODUCT(I22/E22)</f>
        <v>4.7625000000000002</v>
      </c>
      <c r="Q22" s="45"/>
      <c r="R22" s="45"/>
      <c r="S22" s="42"/>
      <c r="T22" s="65" t="s">
        <v>71</v>
      </c>
      <c r="U22" s="23"/>
      <c r="V22" s="23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92" t="s">
        <v>70</v>
      </c>
      <c r="C23" s="93"/>
      <c r="D23" s="94"/>
      <c r="E23" s="90">
        <f>SUM(E20:E22)</f>
        <v>217</v>
      </c>
      <c r="F23" s="90">
        <f t="shared" ref="F23:I23" si="0">SUM(F20:F22)</f>
        <v>9</v>
      </c>
      <c r="G23" s="90">
        <f t="shared" si="0"/>
        <v>47</v>
      </c>
      <c r="H23" s="90">
        <f t="shared" si="0"/>
        <v>189</v>
      </c>
      <c r="I23" s="90">
        <f t="shared" si="0"/>
        <v>762</v>
      </c>
      <c r="J23" s="103">
        <f>PRODUCT(I23/K23)</f>
        <v>0.57898816884770854</v>
      </c>
      <c r="K23" s="42">
        <f>SUM(K20:K22)</f>
        <v>1316.089068825911</v>
      </c>
      <c r="L23" s="91">
        <f>PRODUCT((F23+G23)/E23)</f>
        <v>0.25806451612903225</v>
      </c>
      <c r="M23" s="91">
        <f>PRODUCT(H23/E23)</f>
        <v>0.87096774193548387</v>
      </c>
      <c r="N23" s="91">
        <f>PRODUCT((F23+G23+H23)/E23)</f>
        <v>1.1290322580645162</v>
      </c>
      <c r="O23" s="91">
        <f>PRODUCT(I23/E23)</f>
        <v>3.5115207373271891</v>
      </c>
      <c r="Q23" s="23"/>
      <c r="R23" s="23"/>
      <c r="S23" s="23"/>
      <c r="T23" s="23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23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3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3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3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3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3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3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3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3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3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3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3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3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3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3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3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3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3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3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3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3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3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3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3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3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3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3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3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3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3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3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23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23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23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3"/>
      <c r="U62" s="42"/>
      <c r="V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3"/>
      <c r="U63" s="42"/>
      <c r="V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3"/>
      <c r="U64" s="42"/>
      <c r="V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3"/>
      <c r="U65" s="42"/>
      <c r="V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3"/>
      <c r="U66" s="42"/>
      <c r="V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3"/>
      <c r="U67" s="42"/>
      <c r="V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3"/>
      <c r="U68" s="42"/>
      <c r="V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3"/>
      <c r="U69" s="42"/>
      <c r="V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3"/>
      <c r="U70" s="42"/>
      <c r="V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3"/>
      <c r="U71" s="42"/>
      <c r="V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3"/>
      <c r="U72" s="42"/>
      <c r="V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3"/>
      <c r="U73" s="42"/>
      <c r="V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3"/>
      <c r="U74" s="42"/>
      <c r="V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3"/>
      <c r="U75" s="42"/>
      <c r="V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3"/>
      <c r="U76" s="42"/>
      <c r="V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3"/>
      <c r="U77" s="42"/>
      <c r="V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3"/>
      <c r="U78" s="42"/>
      <c r="V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3"/>
      <c r="U79" s="42"/>
      <c r="V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3"/>
      <c r="U80" s="42"/>
      <c r="V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3"/>
      <c r="U81" s="42"/>
      <c r="V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23"/>
      <c r="U82" s="42"/>
      <c r="V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23"/>
      <c r="U83" s="42"/>
      <c r="V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23"/>
      <c r="U84" s="42"/>
      <c r="V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3"/>
      <c r="U85" s="42"/>
      <c r="V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3"/>
      <c r="U86" s="42"/>
      <c r="V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3"/>
      <c r="U87" s="42"/>
      <c r="V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3"/>
      <c r="U88" s="42"/>
      <c r="V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3"/>
      <c r="U89" s="42"/>
      <c r="V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3"/>
      <c r="U90" s="42"/>
      <c r="V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3"/>
      <c r="U91" s="42"/>
      <c r="V91" s="42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3"/>
      <c r="U92" s="42"/>
      <c r="V92" s="42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23"/>
      <c r="U93" s="42"/>
      <c r="V93" s="42"/>
      <c r="AC93" s="42"/>
      <c r="AD93" s="42"/>
      <c r="AH93" s="42"/>
      <c r="AI93" s="42"/>
      <c r="AJ93" s="42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23"/>
      <c r="U94" s="42"/>
      <c r="V94" s="42"/>
      <c r="AC94" s="42"/>
      <c r="AD94" s="42"/>
      <c r="AH94" s="42"/>
      <c r="AI94" s="42"/>
      <c r="AJ94" s="42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23"/>
      <c r="U95" s="42"/>
      <c r="V95" s="42"/>
      <c r="AC95" s="42"/>
      <c r="AD95" s="42"/>
      <c r="AH95" s="42"/>
      <c r="AI95" s="42"/>
      <c r="AJ95" s="42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23"/>
      <c r="U96" s="23"/>
      <c r="V96" s="23"/>
      <c r="AC96" s="4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23"/>
      <c r="U97" s="23"/>
      <c r="V97" s="23"/>
      <c r="AC97" s="4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23"/>
      <c r="U98" s="23"/>
      <c r="V98" s="23"/>
      <c r="AC98" s="4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23"/>
      <c r="U99" s="23"/>
      <c r="V99" s="23"/>
      <c r="AC99" s="4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23"/>
      <c r="U100" s="23"/>
      <c r="V100" s="23"/>
      <c r="AC100" s="4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23"/>
      <c r="U101" s="23"/>
      <c r="V101" s="23"/>
      <c r="AC101" s="4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23"/>
      <c r="U102" s="23"/>
      <c r="V102" s="23"/>
      <c r="AC102" s="4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23"/>
      <c r="U103" s="23"/>
      <c r="V103" s="23"/>
      <c r="AC103" s="4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23"/>
      <c r="U104" s="23"/>
      <c r="V104" s="23"/>
      <c r="AC104" s="4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23"/>
      <c r="U105" s="23"/>
      <c r="V105" s="23"/>
      <c r="AC105" s="4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23"/>
      <c r="U106" s="23"/>
      <c r="V106" s="23"/>
      <c r="AC106" s="4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23"/>
      <c r="U107" s="23"/>
      <c r="V107" s="23"/>
      <c r="AC107" s="4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23"/>
      <c r="U108" s="23"/>
      <c r="V108" s="23"/>
      <c r="AC108" s="4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23"/>
      <c r="U109" s="23"/>
      <c r="V109" s="23"/>
      <c r="AC109" s="4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23"/>
      <c r="U110" s="23"/>
      <c r="V110" s="23"/>
      <c r="AC110" s="4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23"/>
      <c r="U111" s="23"/>
      <c r="V111" s="23"/>
      <c r="AC111" s="4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23"/>
      <c r="U112" s="23"/>
      <c r="V112" s="23"/>
      <c r="AC112" s="4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23"/>
      <c r="U113" s="23"/>
      <c r="V113" s="23"/>
      <c r="AC113" s="4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23"/>
      <c r="U114" s="23"/>
      <c r="V114" s="23"/>
      <c r="AC114" s="4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23"/>
      <c r="U115" s="23"/>
      <c r="V115" s="23"/>
      <c r="AC115" s="4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23"/>
      <c r="U116" s="23"/>
      <c r="V116" s="23"/>
      <c r="AC116" s="4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23"/>
      <c r="U117" s="23"/>
      <c r="V117" s="23"/>
      <c r="AC117" s="4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23"/>
      <c r="U118" s="23"/>
      <c r="V118" s="23"/>
      <c r="AC118" s="4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23"/>
      <c r="U119" s="23"/>
      <c r="V119" s="23"/>
      <c r="AC119" s="4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23"/>
      <c r="U120" s="23"/>
      <c r="V120" s="23"/>
      <c r="AC120" s="4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23"/>
      <c r="U121" s="23"/>
      <c r="V121" s="23"/>
      <c r="AC121" s="4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23"/>
      <c r="U122" s="23"/>
      <c r="V122" s="23"/>
      <c r="AC122" s="4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23"/>
      <c r="U123" s="23"/>
      <c r="V123" s="23"/>
      <c r="AC123" s="4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23"/>
      <c r="U124" s="23"/>
      <c r="V124" s="23"/>
      <c r="AC124" s="4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23"/>
      <c r="U125" s="23"/>
      <c r="V125" s="23"/>
      <c r="AC125" s="4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23"/>
      <c r="U126" s="23"/>
      <c r="V126" s="23"/>
      <c r="AC126" s="4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23"/>
      <c r="U127" s="23"/>
      <c r="V127" s="23"/>
      <c r="AC127" s="4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23"/>
      <c r="U128" s="23"/>
      <c r="V128" s="23"/>
      <c r="AC128" s="4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23"/>
      <c r="U129" s="23"/>
      <c r="V129" s="23"/>
      <c r="AC129" s="4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23"/>
      <c r="U130" s="23"/>
      <c r="V130" s="23"/>
      <c r="AC130" s="4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23"/>
      <c r="U131" s="23"/>
      <c r="V131" s="23"/>
      <c r="AC131" s="4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23"/>
      <c r="U132" s="23"/>
      <c r="V132" s="23"/>
      <c r="AC132" s="4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23"/>
      <c r="U133" s="23"/>
      <c r="V133" s="23"/>
      <c r="AC133" s="4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23"/>
      <c r="U134" s="23"/>
      <c r="V134" s="23"/>
      <c r="AC134" s="4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23"/>
      <c r="U135" s="23"/>
      <c r="V135" s="23"/>
      <c r="AC135" s="4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23"/>
      <c r="U136" s="23"/>
      <c r="V136" s="23"/>
      <c r="AC136" s="4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23"/>
      <c r="U137" s="23"/>
      <c r="V137" s="23"/>
      <c r="AC137" s="4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23"/>
      <c r="U138" s="23"/>
      <c r="V138" s="23"/>
      <c r="AC138" s="4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23"/>
      <c r="U139" s="23"/>
      <c r="V139" s="23"/>
      <c r="AC139" s="4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23"/>
      <c r="U140" s="23"/>
      <c r="V140" s="23"/>
      <c r="AC140" s="4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23"/>
      <c r="U141" s="23"/>
      <c r="V141" s="23"/>
      <c r="AC141" s="4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23"/>
      <c r="U142" s="23"/>
      <c r="V142" s="23"/>
      <c r="AC142" s="4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23"/>
      <c r="U143" s="23"/>
      <c r="V143" s="23"/>
      <c r="AC143" s="4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23"/>
      <c r="U144" s="23"/>
      <c r="V144" s="23"/>
      <c r="AC144" s="4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23"/>
      <c r="U145" s="23"/>
      <c r="V145" s="23"/>
      <c r="AC145" s="4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23"/>
      <c r="U146" s="23"/>
      <c r="V146" s="23"/>
      <c r="AC146" s="4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23"/>
      <c r="U147" s="23"/>
      <c r="V147" s="23"/>
      <c r="AC147" s="4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23"/>
      <c r="U148" s="23"/>
      <c r="V148" s="23"/>
      <c r="AC148" s="4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23"/>
      <c r="U149" s="23"/>
      <c r="V149" s="23"/>
      <c r="AC149" s="4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23"/>
      <c r="U150" s="23"/>
      <c r="V150" s="23"/>
      <c r="AC150" s="4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23"/>
      <c r="U151" s="23"/>
      <c r="V151" s="23"/>
      <c r="AC151" s="4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23"/>
      <c r="U152" s="23"/>
      <c r="V152" s="23"/>
      <c r="AC152" s="4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23"/>
      <c r="U153" s="23"/>
      <c r="V153" s="23"/>
      <c r="AC153" s="4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23"/>
      <c r="U154" s="23"/>
      <c r="V154" s="23"/>
      <c r="AC154" s="4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23"/>
      <c r="U155" s="23"/>
      <c r="V155" s="23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23"/>
      <c r="U156" s="23"/>
      <c r="V156" s="23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65"/>
      <c r="U166" s="23"/>
      <c r="V166" s="23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65"/>
      <c r="U167" s="23"/>
      <c r="V167" s="23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2"/>
      <c r="AD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2"/>
      <c r="AD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2"/>
      <c r="AD175" s="42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2"/>
      <c r="AD176" s="42"/>
      <c r="AH176" s="42"/>
      <c r="AI176" s="42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2"/>
      <c r="AD177" s="42"/>
      <c r="AH177" s="42"/>
      <c r="AI177" s="42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2"/>
      <c r="AD178" s="42"/>
      <c r="AH178" s="42"/>
      <c r="AI178" s="42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2"/>
      <c r="AD179" s="42"/>
      <c r="AH179" s="42"/>
      <c r="AI179" s="42"/>
      <c r="AJ179" s="42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2"/>
      <c r="AD180" s="42"/>
      <c r="AH180" s="42"/>
      <c r="AI180" s="42"/>
      <c r="AJ180" s="42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2"/>
      <c r="AI181" s="42"/>
      <c r="AJ181" s="42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2"/>
      <c r="AI182" s="42"/>
      <c r="AJ182" s="42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AH183" s="42"/>
      <c r="AI183" s="42"/>
      <c r="AJ183" s="42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42"/>
      <c r="AI184" s="42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AH185" s="42"/>
      <c r="AI185" s="42"/>
      <c r="AJ185" s="42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AH186" s="42"/>
      <c r="AI186" s="42"/>
      <c r="AJ186" s="42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AH187" s="42"/>
      <c r="AI187" s="42"/>
      <c r="AJ187" s="42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AH188" s="23"/>
      <c r="AI188" s="23"/>
      <c r="AJ188" s="23"/>
      <c r="AK188" s="23"/>
      <c r="AL18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2020-09-10T13:34:33Z</dcterms:modified>
</cp:coreProperties>
</file>