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4" r:id="rId1"/>
  </sheets>
  <calcPr calcId="145621"/>
</workbook>
</file>

<file path=xl/calcChain.xml><?xml version="1.0" encoding="utf-8"?>
<calcChain xmlns="http://schemas.openxmlformats.org/spreadsheetml/2006/main">
  <c r="AS9" i="4" l="1"/>
  <c r="AQ9" i="4"/>
  <c r="AP9" i="4"/>
  <c r="AO9" i="4"/>
  <c r="AN9" i="4"/>
  <c r="AM9" i="4"/>
  <c r="AG9" i="4"/>
  <c r="K14" i="4" s="1"/>
  <c r="AE9" i="4"/>
  <c r="I14" i="4" s="1"/>
  <c r="AD9" i="4"/>
  <c r="AC9" i="4"/>
  <c r="G14" i="4" s="1"/>
  <c r="AB9" i="4"/>
  <c r="AA9" i="4"/>
  <c r="E14" i="4" s="1"/>
  <c r="W9" i="4"/>
  <c r="U9" i="4"/>
  <c r="T9" i="4"/>
  <c r="S9" i="4"/>
  <c r="R9" i="4"/>
  <c r="Q9" i="4"/>
  <c r="K9" i="4"/>
  <c r="K13" i="4" s="1"/>
  <c r="K15" i="4" s="1"/>
  <c r="I9" i="4"/>
  <c r="H9" i="4"/>
  <c r="H13" i="4" s="1"/>
  <c r="G9" i="4"/>
  <c r="G13" i="4" s="1"/>
  <c r="F9" i="4"/>
  <c r="F13" i="4" s="1"/>
  <c r="E9" i="4"/>
  <c r="E13" i="4" s="1"/>
  <c r="F14" i="4" l="1"/>
  <c r="L14" i="4" s="1"/>
  <c r="H14" i="4"/>
  <c r="F15" i="4"/>
  <c r="H15" i="4"/>
  <c r="O14" i="4"/>
  <c r="J14" i="4"/>
  <c r="E15" i="4"/>
  <c r="G15" i="4"/>
  <c r="N14" i="4"/>
  <c r="M14" i="4"/>
  <c r="I13" i="4"/>
  <c r="AF9" i="4"/>
  <c r="I15" i="4" l="1"/>
  <c r="N15" i="4"/>
  <c r="L15" i="4"/>
  <c r="M15" i="4"/>
  <c r="J15" i="4" l="1"/>
  <c r="O15" i="4"/>
</calcChain>
</file>

<file path=xl/sharedStrings.xml><?xml version="1.0" encoding="utf-8"?>
<sst xmlns="http://schemas.openxmlformats.org/spreadsheetml/2006/main" count="77" uniqueCount="31">
  <si>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</si>
  <si>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</si>
  <si>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</si>
  <si>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</si>
  <si>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</si>
  <si>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</si>
  <si>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</si>
  <si>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</si>
  <si>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</si>
  <si>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</si>
  <si>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</si>
  <si>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</si>
  <si>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</si>
  <si>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</si>
  <si>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SUPERPESIS</t>
  </si>
  <si>
    <t>KAIKKI OTTELUT</t>
  </si>
  <si>
    <t>ka/L</t>
  </si>
  <si>
    <t>ka/T</t>
  </si>
  <si>
    <t>Eero Ahokas</t>
  </si>
  <si>
    <t>7.</t>
  </si>
  <si>
    <t>Turku-Pesis</t>
  </si>
  <si>
    <t>8.8.2001   Kaarina</t>
  </si>
  <si>
    <t>Turku-Pesis  (Lännen Pallo)  (1949),  kasvattajaseura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</si>
  <si>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</si>
  <si>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</si>
  <si>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</si>
  <si>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</si>
  <si>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</si>
  <si>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</si>
  <si>
    <t>5.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</si>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</sst>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855468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5.7109375" customWidth="1"/>
    <col min="26" max="26" width="13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18</v>
      </c>
      <c r="C1" s="2"/>
      <c r="D1" s="3"/>
      <c r="E1" s="4" t="s">
        <v>21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3"/>
      <c r="D2" s="54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23</v>
      </c>
      <c r="R2" s="22"/>
      <c r="S2" s="22"/>
      <c r="T2" s="22"/>
      <c r="U2" s="29"/>
      <c r="V2" s="28"/>
      <c r="W2" s="6"/>
      <c r="X2" s="55" t="s">
        <v>12</v>
      </c>
      <c r="Y2" s="56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23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27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27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58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19</v>
      </c>
      <c r="Z4" s="1" t="s">
        <v>20</v>
      </c>
      <c r="AA4" s="12">
        <v>3</v>
      </c>
      <c r="AB4" s="12">
        <v>0</v>
      </c>
      <c r="AC4" s="12">
        <v>0</v>
      </c>
      <c r="AD4" s="12">
        <v>1</v>
      </c>
      <c r="AE4" s="12">
        <v>5</v>
      </c>
      <c r="AF4" s="66">
        <v>0.55549999999999999</v>
      </c>
      <c r="AG4" s="10">
        <v>9</v>
      </c>
      <c r="AH4" s="58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58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19</v>
      </c>
      <c r="Z5" s="1" t="s">
        <v>20</v>
      </c>
      <c r="AA5" s="12">
        <v>9</v>
      </c>
      <c r="AB5" s="12">
        <v>0</v>
      </c>
      <c r="AC5" s="12">
        <v>0</v>
      </c>
      <c r="AD5" s="12">
        <v>2</v>
      </c>
      <c r="AE5" s="12">
        <v>13</v>
      </c>
      <c r="AF5" s="66">
        <v>0.41930000000000001</v>
      </c>
      <c r="AG5" s="10">
        <v>31</v>
      </c>
      <c r="AH5" s="58"/>
      <c r="AI5" s="7"/>
      <c r="AJ5" s="7"/>
      <c r="AK5" s="7"/>
      <c r="AL5" s="10"/>
      <c r="AM5" s="1"/>
      <c r="AN5" s="1"/>
      <c r="AO5" s="1"/>
      <c r="AP5" s="1"/>
      <c r="AQ5" s="1"/>
      <c r="AR5" s="50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58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29</v>
      </c>
      <c r="Z6" s="1" t="s">
        <v>20</v>
      </c>
      <c r="AA6" s="12">
        <v>14</v>
      </c>
      <c r="AB6" s="12">
        <v>1</v>
      </c>
      <c r="AC6" s="12">
        <v>5</v>
      </c>
      <c r="AD6" s="12">
        <v>13</v>
      </c>
      <c r="AE6" s="12">
        <v>27</v>
      </c>
      <c r="AF6" s="66">
        <v>0.46550000000000002</v>
      </c>
      <c r="AG6" s="10">
        <v>58</v>
      </c>
      <c r="AH6" s="7"/>
      <c r="AI6" s="7"/>
      <c r="AJ6" s="7"/>
      <c r="AK6" s="7"/>
      <c r="AL6" s="10"/>
      <c r="AM6" s="1"/>
      <c r="AN6" s="1"/>
      <c r="AO6" s="50"/>
      <c r="AP6" s="1"/>
      <c r="AQ6" s="1"/>
      <c r="AR6" s="50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58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29</v>
      </c>
      <c r="Z7" s="1" t="s">
        <v>20</v>
      </c>
      <c r="AA7" s="12">
        <v>14</v>
      </c>
      <c r="AB7" s="12">
        <v>0</v>
      </c>
      <c r="AC7" s="12">
        <v>3</v>
      </c>
      <c r="AD7" s="12">
        <v>17</v>
      </c>
      <c r="AE7" s="12">
        <v>50</v>
      </c>
      <c r="AF7" s="66">
        <v>0.54339999999999999</v>
      </c>
      <c r="AG7" s="19">
        <v>92</v>
      </c>
      <c r="AH7" s="58"/>
      <c r="AI7" s="7"/>
      <c r="AJ7" s="7"/>
      <c r="AK7" s="7"/>
      <c r="AL7" s="10"/>
      <c r="AM7" s="1"/>
      <c r="AN7" s="1"/>
      <c r="AO7" s="50"/>
      <c r="AP7" s="1"/>
      <c r="AQ7" s="1"/>
      <c r="AR7" s="50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58"/>
      <c r="M8" s="7"/>
      <c r="N8" s="7"/>
      <c r="O8" s="7"/>
      <c r="P8" s="10"/>
      <c r="Q8" s="12"/>
      <c r="R8" s="12"/>
      <c r="S8" s="13"/>
      <c r="T8" s="12"/>
      <c r="U8" s="12"/>
      <c r="V8" s="13"/>
      <c r="W8" s="19"/>
      <c r="X8" s="12">
        <v>2020</v>
      </c>
      <c r="Y8" s="12" t="s">
        <v>30</v>
      </c>
      <c r="Z8" s="1" t="s">
        <v>20</v>
      </c>
      <c r="AA8" s="12">
        <v>3</v>
      </c>
      <c r="AB8" s="12">
        <v>0</v>
      </c>
      <c r="AC8" s="12">
        <v>0</v>
      </c>
      <c r="AD8" s="12">
        <v>0</v>
      </c>
      <c r="AE8" s="12">
        <v>10</v>
      </c>
      <c r="AF8" s="32">
        <v>0.76919999999999999</v>
      </c>
      <c r="AG8" s="19">
        <v>13</v>
      </c>
      <c r="AH8" s="58"/>
      <c r="AI8" s="7"/>
      <c r="AJ8" s="7"/>
      <c r="AK8" s="7"/>
      <c r="AL8" s="10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0" t="s">
        <v>13</v>
      </c>
      <c r="C9" s="61"/>
      <c r="D9" s="62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63"/>
      <c r="O9" s="64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5" t="s">
        <v>13</v>
      </c>
      <c r="Y9" s="11"/>
      <c r="Z9" s="9"/>
      <c r="AA9" s="36">
        <f>SUM(AA4:AA8)</f>
        <v>43</v>
      </c>
      <c r="AB9" s="36">
        <f>SUM(AB4:AB8)</f>
        <v>1</v>
      </c>
      <c r="AC9" s="36">
        <f>SUM(AC4:AC8)</f>
        <v>8</v>
      </c>
      <c r="AD9" s="36">
        <f>SUM(AD4:AD8)</f>
        <v>33</v>
      </c>
      <c r="AE9" s="36">
        <f>SUM(AE4:AE8)</f>
        <v>105</v>
      </c>
      <c r="AF9" s="37">
        <f>PRODUCT(AE9/AG9)</f>
        <v>0.51724137931034486</v>
      </c>
      <c r="AG9" s="21">
        <f>SUM(AG4:AG8)</f>
        <v>203</v>
      </c>
      <c r="AH9" s="18"/>
      <c r="AI9" s="29"/>
      <c r="AJ9" s="63"/>
      <c r="AK9" s="64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15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6" t="s">
        <v>15</v>
      </c>
      <c r="C11" s="47"/>
      <c r="D11" s="48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16</v>
      </c>
      <c r="M11" s="7" t="s">
        <v>17</v>
      </c>
      <c r="N11" s="7" t="s">
        <v>28</v>
      </c>
      <c r="O11" s="7" t="s">
        <v>24</v>
      </c>
      <c r="Q11" s="17"/>
      <c r="R11" s="17" t="s">
        <v>10</v>
      </c>
      <c r="S11" s="17"/>
      <c r="T11" s="52" t="s">
        <v>22</v>
      </c>
      <c r="U11" s="10"/>
      <c r="V11" s="41"/>
      <c r="W11" s="19"/>
      <c r="X11" s="41"/>
      <c r="Y11" s="41"/>
      <c r="Z11" s="41"/>
      <c r="AA11" s="41"/>
      <c r="AB11" s="41"/>
      <c r="AC11" s="16"/>
      <c r="AD11" s="16"/>
      <c r="AE11" s="16"/>
      <c r="AF11" s="16"/>
      <c r="AG11" s="16"/>
      <c r="AH11" s="16"/>
      <c r="AI11" s="16"/>
      <c r="AJ11" s="16"/>
      <c r="AK11" s="16"/>
      <c r="AM11" s="19"/>
      <c r="AN11" s="41"/>
      <c r="AO11" s="41"/>
      <c r="AP11" s="41"/>
      <c r="AQ11" s="41"/>
      <c r="AR11" s="41"/>
      <c r="AS11" s="41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9" t="s">
        <v>14</v>
      </c>
      <c r="C12" s="3"/>
      <c r="D12" s="50"/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57">
        <v>0</v>
      </c>
      <c r="K12" s="16">
        <v>0</v>
      </c>
      <c r="L12" s="51">
        <v>0</v>
      </c>
      <c r="M12" s="51">
        <v>0</v>
      </c>
      <c r="N12" s="51">
        <v>0</v>
      </c>
      <c r="O12" s="51">
        <v>0</v>
      </c>
      <c r="Q12" s="17"/>
      <c r="R12" s="17"/>
      <c r="S12" s="17"/>
      <c r="T12" s="10"/>
      <c r="U12" s="16"/>
      <c r="V12" s="17"/>
      <c r="W12" s="16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5">
        <f>PRODUCT(E9+Q9)</f>
        <v>0</v>
      </c>
      <c r="F13" s="45">
        <f>PRODUCT(F9+R9)</f>
        <v>0</v>
      </c>
      <c r="G13" s="45">
        <f>PRODUCT(G9+S9)</f>
        <v>0</v>
      </c>
      <c r="H13" s="45">
        <f>PRODUCT(H9+T9)</f>
        <v>0</v>
      </c>
      <c r="I13" s="45">
        <f>PRODUCT(I9+U9)</f>
        <v>0</v>
      </c>
      <c r="J13" s="57">
        <v>0</v>
      </c>
      <c r="K13" s="16">
        <f>PRODUCT(K9+W9)</f>
        <v>0</v>
      </c>
      <c r="L13" s="51">
        <v>0</v>
      </c>
      <c r="M13" s="51">
        <v>0</v>
      </c>
      <c r="N13" s="51">
        <v>0</v>
      </c>
      <c r="O13" s="51">
        <v>0</v>
      </c>
      <c r="Q13" s="17"/>
      <c r="R13" s="17"/>
      <c r="S13" s="17"/>
      <c r="T13" s="10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5">
        <f>PRODUCT(AA9+AM9)</f>
        <v>43</v>
      </c>
      <c r="F14" s="45">
        <f>PRODUCT(AB9+AN9)</f>
        <v>1</v>
      </c>
      <c r="G14" s="45">
        <f>PRODUCT(AC9+AO9)</f>
        <v>8</v>
      </c>
      <c r="H14" s="45">
        <f>PRODUCT(AD9+AP9)</f>
        <v>33</v>
      </c>
      <c r="I14" s="45">
        <f>PRODUCT(AE9+AQ9)</f>
        <v>105</v>
      </c>
      <c r="J14" s="57">
        <f>PRODUCT(I14/K14)</f>
        <v>0.51724137931034486</v>
      </c>
      <c r="K14" s="10">
        <f>PRODUCT(AG9+AS9)</f>
        <v>203</v>
      </c>
      <c r="L14" s="51">
        <f>PRODUCT((F14+G14)/E14)</f>
        <v>0.20930232558139536</v>
      </c>
      <c r="M14" s="51">
        <f>PRODUCT(H14/E14)</f>
        <v>0.76744186046511631</v>
      </c>
      <c r="N14" s="51">
        <f>PRODUCT((F14+G14+H14)/E14)</f>
        <v>0.97674418604651159</v>
      </c>
      <c r="O14" s="51">
        <f>PRODUCT(I14/E14)</f>
        <v>2.441860465116279</v>
      </c>
      <c r="Q14" s="17"/>
      <c r="R14" s="17"/>
      <c r="S14" s="16"/>
      <c r="T14" s="10"/>
      <c r="U14" s="10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2" t="s">
        <v>13</v>
      </c>
      <c r="C15" s="43"/>
      <c r="D15" s="44"/>
      <c r="E15" s="45">
        <f>SUM(E12:E14)</f>
        <v>43</v>
      </c>
      <c r="F15" s="45">
        <f t="shared" ref="F15:I15" si="0">SUM(F12:F14)</f>
        <v>1</v>
      </c>
      <c r="G15" s="45">
        <f t="shared" si="0"/>
        <v>8</v>
      </c>
      <c r="H15" s="45">
        <f t="shared" si="0"/>
        <v>33</v>
      </c>
      <c r="I15" s="45">
        <f t="shared" si="0"/>
        <v>105</v>
      </c>
      <c r="J15" s="57">
        <f>PRODUCT(I15/K15)</f>
        <v>0.51724137931034486</v>
      </c>
      <c r="K15" s="16">
        <f>SUM(K12:K14)</f>
        <v>203</v>
      </c>
      <c r="L15" s="51">
        <f>PRODUCT((F15+G15)/E15)</f>
        <v>0.20930232558139536</v>
      </c>
      <c r="M15" s="51">
        <f>PRODUCT(H15/E15)</f>
        <v>0.76744186046511631</v>
      </c>
      <c r="N15" s="51">
        <f>PRODUCT((F15+G15+H15)/E15)</f>
        <v>0.97674418604651159</v>
      </c>
      <c r="O15" s="51">
        <f>PRODUCT(I15/E15)</f>
        <v>2.441860465116279</v>
      </c>
      <c r="Q15" s="10"/>
      <c r="R15" s="10"/>
      <c r="S15" s="10"/>
      <c r="T15" s="10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0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6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52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52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0"/>
      <c r="AI180" s="10"/>
      <c r="AJ180" s="10"/>
      <c r="AK180" s="10"/>
      <c r="AL180" s="10"/>
    </row>
  </sheetData>
  <sortState ref="X7:AH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2020-09-03T04:47:03Z</dcterms:modified>
</cp:coreProperties>
</file>